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DRIA GORA\Documents\NATURA\0001. NATURA\0004. REMITOS - PEDIDOS\"/>
    </mc:Choice>
  </mc:AlternateContent>
  <xr:revisionPtr revIDLastSave="0" documentId="13_ncr:1_{ED7D9ECC-F44A-4A5C-85AA-4CF05311D48A}" xr6:coauthVersionLast="47" xr6:coauthVersionMax="47" xr10:uidLastSave="{00000000-0000-0000-0000-000000000000}"/>
  <bookViews>
    <workbookView xWindow="-120" yWindow="-120" windowWidth="29040" windowHeight="15840" xr2:uid="{73F7E465-5000-4235-A63E-644232D1EC4A}"/>
  </bookViews>
  <sheets>
    <sheet name="REMITO" sheetId="1" r:id="rId1"/>
    <sheet name="DATA" sheetId="7" r:id="rId2"/>
  </sheets>
  <definedNames>
    <definedName name="_xlnm._FilterDatabase" localSheetId="1" hidden="1">DATA!$A$1:$CB$2</definedName>
    <definedName name="_xlnm._FilterDatabase" localSheetId="0" hidden="1">REMITO!$A$1:$I$2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1" l="1"/>
  <c r="L3" i="1" s="1"/>
  <c r="B3" i="1"/>
  <c r="C3" i="1"/>
  <c r="D3" i="1"/>
  <c r="E3" i="1"/>
  <c r="F3" i="1"/>
  <c r="G3" i="1"/>
  <c r="H3" i="1"/>
  <c r="I3" i="1"/>
  <c r="K3" i="1"/>
  <c r="J3" i="1" s="1"/>
  <c r="M3" i="1"/>
  <c r="A4" i="1"/>
  <c r="L4" i="1" s="1"/>
  <c r="B4" i="1"/>
  <c r="C4" i="1"/>
  <c r="D4" i="1"/>
  <c r="E4" i="1"/>
  <c r="F4" i="1"/>
  <c r="G4" i="1"/>
  <c r="H4" i="1"/>
  <c r="I4" i="1"/>
  <c r="K4" i="1"/>
  <c r="J4" i="1" s="1"/>
  <c r="M4" i="1"/>
  <c r="H2" i="1"/>
  <c r="K2" i="1"/>
  <c r="I2" i="1"/>
  <c r="G2" i="1"/>
  <c r="F2" i="1"/>
  <c r="E2" i="1"/>
  <c r="D2" i="1"/>
  <c r="C2" i="1"/>
  <c r="B2" i="1"/>
  <c r="A2" i="1"/>
  <c r="L2" i="1" l="1"/>
  <c r="J2" i="1" s="1"/>
  <c r="M2" i="1"/>
</calcChain>
</file>

<file path=xl/sharedStrings.xml><?xml version="1.0" encoding="utf-8"?>
<sst xmlns="http://schemas.openxmlformats.org/spreadsheetml/2006/main" count="153" uniqueCount="119">
  <si>
    <t>NOMBRE CLIENTE</t>
  </si>
  <si>
    <t>FONO 01</t>
  </si>
  <si>
    <t>DISTRITO</t>
  </si>
  <si>
    <t>PROVINCIA</t>
  </si>
  <si>
    <t>DESCRIPCION PRODUCTO</t>
  </si>
  <si>
    <t>CANTIDAD RECOGER</t>
  </si>
  <si>
    <t>LIMA</t>
  </si>
  <si>
    <t>DEPARTAMENTO</t>
  </si>
  <si>
    <t>OBS</t>
  </si>
  <si>
    <t>NUMERO DE NC</t>
  </si>
  <si>
    <t>DIRECCION</t>
  </si>
  <si>
    <t>n° Cuenta</t>
  </si>
  <si>
    <t>RUC</t>
  </si>
  <si>
    <t>Departamento</t>
  </si>
  <si>
    <t>Provincia</t>
  </si>
  <si>
    <t>Distrito</t>
  </si>
  <si>
    <t>Región Entrega</t>
  </si>
  <si>
    <t>Modelo</t>
  </si>
  <si>
    <t>Transportadora</t>
  </si>
  <si>
    <t>Código CB</t>
  </si>
  <si>
    <t>Gerencia</t>
  </si>
  <si>
    <t>Sector</t>
  </si>
  <si>
    <t>DOC</t>
  </si>
  <si>
    <t>Mes</t>
  </si>
  <si>
    <t>Fecha NC</t>
  </si>
  <si>
    <t>Fecha de Solicitud</t>
  </si>
  <si>
    <t>Quien reclama</t>
  </si>
  <si>
    <t>Tipo de Gestión</t>
  </si>
  <si>
    <t>Número NC</t>
  </si>
  <si>
    <t>Motivo de Devolución</t>
  </si>
  <si>
    <t>Código Pedido</t>
  </si>
  <si>
    <t>Ciclo de Marketing</t>
  </si>
  <si>
    <t>Cantidad de cajas</t>
  </si>
  <si>
    <t>Cantidad de item</t>
  </si>
  <si>
    <t>Valor Total</t>
  </si>
  <si>
    <t>Nombre CB</t>
  </si>
  <si>
    <t>Teléfono 1</t>
  </si>
  <si>
    <t>Teléfono 2</t>
  </si>
  <si>
    <t>Dirección</t>
  </si>
  <si>
    <t>Referecia</t>
  </si>
  <si>
    <t>Descripción</t>
  </si>
  <si>
    <t>Fecha Envío SMS</t>
  </si>
  <si>
    <t>Fecha Contacto</t>
  </si>
  <si>
    <t>Fecha Coordinación</t>
  </si>
  <si>
    <t>Fecha Programada</t>
  </si>
  <si>
    <t>Fecha Cancelado 1</t>
  </si>
  <si>
    <t>Fecha Cancelado 2</t>
  </si>
  <si>
    <t>Registro Fecha Cancelado 1</t>
  </si>
  <si>
    <t>Motivo No Contacto Cancelado 1</t>
  </si>
  <si>
    <t>Fecha Visita 1</t>
  </si>
  <si>
    <t>Registro Fecha Visita 1</t>
  </si>
  <si>
    <t>¿Se recogió el pedido? 1</t>
  </si>
  <si>
    <t>Tipo de Caja 1</t>
  </si>
  <si>
    <t>Cajas recogidas 1</t>
  </si>
  <si>
    <t>Fecha Almacén Transporte 1</t>
  </si>
  <si>
    <t>Registro Fecha Almacén Transporte 1</t>
  </si>
  <si>
    <t>Fecha Devolución 1</t>
  </si>
  <si>
    <t>Guia de devolución 1</t>
  </si>
  <si>
    <t>Motivo No Recojo 1</t>
  </si>
  <si>
    <t>Observación 1</t>
  </si>
  <si>
    <t>Fecha Visita 2</t>
  </si>
  <si>
    <t>Registro Fecha Visita 2</t>
  </si>
  <si>
    <t>¿Se recogió el pedido? 2</t>
  </si>
  <si>
    <t>Tipo de Caja 2</t>
  </si>
  <si>
    <t>Cajas recogidas 2</t>
  </si>
  <si>
    <t>Fecha Almacén Transporte 2</t>
  </si>
  <si>
    <t>Registro Fecha Almacén Transporte 2</t>
  </si>
  <si>
    <t>Fecha Devolución 2</t>
  </si>
  <si>
    <t>Guia de devolución 2</t>
  </si>
  <si>
    <t>Motivo No Recojo 2</t>
  </si>
  <si>
    <t>Observación 2</t>
  </si>
  <si>
    <t>Fecha Visita 3</t>
  </si>
  <si>
    <t>Registro Fecha Visita 3</t>
  </si>
  <si>
    <t>¿Se recogió el pedido? 3</t>
  </si>
  <si>
    <t>Tipo de Caja 3</t>
  </si>
  <si>
    <t>Cajas recogidas 3</t>
  </si>
  <si>
    <t>Fecha Almacén Transporte 3</t>
  </si>
  <si>
    <t>Registro Fecha Almacén Transporte 3</t>
  </si>
  <si>
    <t>Fecha Devolución 3</t>
  </si>
  <si>
    <t>Guia de devolución 3</t>
  </si>
  <si>
    <t>Motivo No Recojo 3</t>
  </si>
  <si>
    <t>Observación 3</t>
  </si>
  <si>
    <t>Fecha Visita 4</t>
  </si>
  <si>
    <t>Registro Fecha Visita 4</t>
  </si>
  <si>
    <t>¿Se recogió el pedido? 4</t>
  </si>
  <si>
    <t>Tipo de Caja 4</t>
  </si>
  <si>
    <t>Cajas recogidas 4</t>
  </si>
  <si>
    <t>Fecha Almacén Transporte 4</t>
  </si>
  <si>
    <t>Registro Fecha Almacén Transporte 4</t>
  </si>
  <si>
    <t>Fecha Devolución 4</t>
  </si>
  <si>
    <t>Guia de devolución</t>
  </si>
  <si>
    <t>Motivo No Recojo 4</t>
  </si>
  <si>
    <t>Observación 4</t>
  </si>
  <si>
    <t>Observación de Solicitud de Recojo</t>
  </si>
  <si>
    <t>04. US</t>
  </si>
  <si>
    <t>08. Aug</t>
  </si>
  <si>
    <t>CN</t>
  </si>
  <si>
    <t>02. Recojo</t>
  </si>
  <si>
    <t>VD</t>
  </si>
  <si>
    <t>20/08/2026</t>
  </si>
  <si>
    <t>12/2026</t>
  </si>
  <si>
    <t>21/08/2026</t>
  </si>
  <si>
    <t>Problemas familiares/Salud/Personales</t>
  </si>
  <si>
    <t>MARLEN PILAR ALVAREZ BRANDO DE TOPOVICH</t>
  </si>
  <si>
    <t>RIGEL</t>
  </si>
  <si>
    <t>GEMA</t>
  </si>
  <si>
    <t>CERCADO DE LIMA</t>
  </si>
  <si>
    <t>Avenida cangallo, 779 - Barrios altos</t>
  </si>
  <si>
    <t>La morgue de lima</t>
  </si>
  <si>
    <t>he viajado fuera del Perú a estados Unidos ya que mi hija a fallecido y debo ir a poder ver como hacer para su trámite es 1 golpe duro para mí como madre y la pena de no poder haber estado con ella en su proceso pedí a mi residencial que no reciban pero lamentablemente lo dejaron los señores de reparto con el tema que Uds me harán la devolución de la caja porque según ellos no pueden hacerlo porfavor no estoy en Perú estaré acá viendo todo de mi hija no estoy pasando 1 buen momento</t>
  </si>
  <si>
    <t>22/08/2026</t>
  </si>
  <si>
    <t>BLANCA MARÍA TURRIATE SANCHEZ</t>
  </si>
  <si>
    <t>Altura de la morgue de lima</t>
  </si>
  <si>
    <t xml:space="preserve">La consultora Blanca Turriate Sánchez, identificada con el código 3115719 y DNI 06027707, se comunica para solicitar la devolución de su caja del Ciclo 12, la cual manifiesta que se encuentra completamente sellada e intacta. Informa que no podrá cumplir con el pago ni continuar con sus ventas debido a graves problemas de fuerza mayor relacionados con su seguridad, explicando que tuvo que cerrar su negocio porque le exigían dinero y que sus hijos la trasladaron fuera de Lima para protegerla. </t>
  </si>
  <si>
    <t>LUISA YAZMIN DIAZ ESPINO</t>
  </si>
  <si>
    <t>Jiron cangallo, 779 C - Barrios altos</t>
  </si>
  <si>
    <t>Morgue de lima</t>
  </si>
  <si>
    <t>solicite pedido ciclo 12 al cual por 1 tema fuerte que estoy pasando no podré trabajar con ninguna marca me han sacado de mis labores y estoy en pleno juicio con la empresa donde estuve laborando me niegan mis pagos estoy en juicio ya que no me brindan mis derechos laborales y me dejan sin motivo desempleada porfavor no contarte para pagar y mis clientes eran mis compañeros que también han sido sacado de sus labores y no quiero hacerme deuda</t>
  </si>
  <si>
    <t>CAJA SELLADA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</si>
</sst>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sz val="11"/>
      <color rgb="FF000000"/>
      <name val="Calibri"/>
      <family val="2"/>
      <scheme val="minor"/>
    </font>
    <font>
      <sz val="11"/>
      <color rgb="FF000000"/>
      <name val="Calibri"/>
      <family val="2"/>
      <charset val="1"/>
      <scheme val="minor"/>
    </font>
    <font>
      <sz val="11"/>
      <color rgb="FF000000"/>
      <name val="Aptos Narrow"/>
      <family val="2"/>
    </font>
    <font>
      <sz val="8"/>
      <name val="Calibri"/>
      <family val="2"/>
      <scheme val="minor"/>
    </font>
    <font>
      <sz val="11"/>
      <color rgb="FF000000"/>
      <name val="Aptos Narrow"/>
      <family val="2"/>
    </font>
    <font>
      <b/>
      <sz val="11"/>
      <color rgb="FF000000"/>
      <name val="Calibri"/>
      <family val="2"/>
      <scheme val="minor"/>
    </font>
    <font>
      <b/>
      <sz val="11"/>
      <color theme="0"/>
      <name val="Calibri"/>
      <family val="2"/>
      <scheme val="minor"/>
    </font>
    <font>
      <b/>
      <sz val="11"/>
      <color theme="1"/>
      <name val="Calibri"/>
      <family val="2"/>
    </font>
    <font>
      <sz val="10"/>
      <color theme="1"/>
      <name val="Arial"/>
      <family val="2"/>
    </font>
    <font>
      <b/>
      <sz val="10"/>
      <color theme="1"/>
      <name val="Arial"/>
      <family val="2"/>
    </font>
  </fonts>
  <fills count="9">
    <fill>
      <patternFill patternType="none"/>
    </fill>
    <fill>
      <patternFill patternType="gray125"/>
    </fill>
    <fill>
      <patternFill patternType="solid">
        <fgColor rgb="FFFAE4D5"/>
        <bgColor rgb="FFD9E1F2"/>
      </patternFill>
    </fill>
    <fill>
      <patternFill patternType="solid">
        <fgColor rgb="FFFFFFFF"/>
        <bgColor rgb="FFD9E1F2"/>
      </patternFill>
    </fill>
    <fill>
      <patternFill patternType="solid">
        <fgColor rgb="FF92D050"/>
        <bgColor indexed="64"/>
      </patternFill>
    </fill>
    <fill>
      <patternFill patternType="solid">
        <fgColor rgb="FF46BDC6"/>
        <bgColor indexed="64"/>
      </patternFill>
    </fill>
    <fill>
      <patternFill patternType="solid">
        <fgColor rgb="FFB6D7A8"/>
        <bgColor indexed="64"/>
      </patternFill>
    </fill>
    <fill>
      <patternFill patternType="solid">
        <fgColor theme="1" tint="0.34998626667073579"/>
        <bgColor indexed="64"/>
      </patternFill>
    </fill>
    <fill>
      <patternFill patternType="solid">
        <fgColor rgb="FFD9EAD3"/>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7" fillId="2" borderId="2" xfId="0" applyFont="1" applyFill="1" applyBorder="1"/>
    <xf numFmtId="0" fontId="2" fillId="0" borderId="2" xfId="0" applyFont="1" applyBorder="1"/>
    <xf numFmtId="0" fontId="3" fillId="3" borderId="1" xfId="0" applyFont="1" applyFill="1" applyBorder="1" applyAlignment="1">
      <alignment vertical="center"/>
    </xf>
    <xf numFmtId="0" fontId="6" fillId="4" borderId="2" xfId="0" applyFont="1" applyFill="1" applyBorder="1"/>
    <xf numFmtId="0" fontId="4" fillId="0" borderId="2" xfId="0" applyFont="1" applyBorder="1"/>
    <xf numFmtId="0" fontId="9" fillId="5" borderId="3" xfId="0" applyFont="1" applyFill="1" applyBorder="1" applyAlignment="1">
      <alignment horizontal="center" wrapText="1"/>
    </xf>
    <xf numFmtId="0" fontId="9" fillId="6" borderId="3" xfId="0" applyFont="1" applyFill="1" applyBorder="1" applyAlignment="1">
      <alignment horizontal="center" wrapText="1"/>
    </xf>
    <xf numFmtId="0" fontId="8" fillId="7" borderId="0" xfId="0" applyFont="1" applyFill="1" applyAlignment="1">
      <alignment horizontal="center" vertical="center" wrapText="1"/>
    </xf>
    <xf numFmtId="0" fontId="0" fillId="0" borderId="0" xfId="0" applyAlignment="1">
      <alignment horizontal="center" vertical="center" wrapText="1"/>
    </xf>
    <xf numFmtId="0" fontId="10" fillId="0" borderId="3" xfId="0" applyFont="1" applyBorder="1" applyAlignment="1">
      <alignment wrapText="1"/>
    </xf>
    <xf numFmtId="14" fontId="10" fillId="0" borderId="3" xfId="0" applyNumberFormat="1" applyFont="1" applyBorder="1" applyAlignment="1">
      <alignment horizontal="right" wrapText="1"/>
    </xf>
    <xf numFmtId="0" fontId="10" fillId="0" borderId="3" xfId="0" applyFont="1" applyBorder="1" applyAlignment="1">
      <alignment horizontal="right" wrapText="1"/>
    </xf>
    <xf numFmtId="0" fontId="10" fillId="0" borderId="3" xfId="0" applyFont="1" applyBorder="1" applyAlignment="1">
      <alignment vertical="center"/>
    </xf>
    <xf numFmtId="0" fontId="11" fillId="8" borderId="3" xfId="0" applyFont="1" applyFill="1" applyBorder="1" applyAlignment="1">
      <alignment horizontal="right" wrapText="1"/>
    </xf>
    <xf numFmtId="17" fontId="10" fillId="0" borderId="3" xfId="0" applyNumberFormat="1" applyFont="1" applyBorder="1" applyAlignment="1">
      <alignment horizontal="right" wrapText="1"/>
    </xf>
    <xf numFmtId="0" fontId="10"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AE2E-1E7B-438D-AF88-C0E9AD52B154}">
  <dimension ref="A1:O4"/>
  <sheetViews>
    <sheetView tabSelected="1" workbookViewId="0"/>
  </sheetViews>
  <sheetFormatPr baseColWidth="10" defaultRowHeight="15" x14ac:dyDescent="0.25"/>
  <cols>
    <col min="1" max="1" width="10" style="2" customWidth="1"/>
    <col min="2" max="2" width="29.85546875" style="2" customWidth="1"/>
    <col min="3" max="3" width="11.42578125" style="2"/>
    <col min="4" max="4" width="30.28515625" style="2" customWidth="1"/>
    <col min="5" max="5" width="16.7109375" style="2" customWidth="1"/>
    <col min="6" max="6" width="9" style="2" customWidth="1"/>
    <col min="7" max="7" width="9.140625" style="2" customWidth="1"/>
    <col min="8" max="8" width="51.5703125" style="3" customWidth="1"/>
    <col min="9" max="9" width="11.140625" style="2" customWidth="1"/>
    <col min="10" max="10" width="57.5703125" style="3" customWidth="1"/>
    <col min="11" max="11" width="9.5703125" style="2" bestFit="1" customWidth="1"/>
    <col min="12" max="13" width="10.7109375" customWidth="1"/>
  </cols>
  <sheetData>
    <row r="1" spans="1:15" s="15" customFormat="1" ht="29.25" customHeight="1" x14ac:dyDescent="0.25">
      <c r="A1" s="14" t="s">
        <v>9</v>
      </c>
      <c r="B1" s="14" t="s">
        <v>0</v>
      </c>
      <c r="C1" s="14" t="s">
        <v>1</v>
      </c>
      <c r="D1" s="14" t="s">
        <v>10</v>
      </c>
      <c r="E1" s="14" t="s">
        <v>2</v>
      </c>
      <c r="F1" s="14" t="s">
        <v>3</v>
      </c>
      <c r="G1" s="14" t="s">
        <v>7</v>
      </c>
      <c r="H1" s="14" t="s">
        <v>4</v>
      </c>
      <c r="I1" s="14" t="s">
        <v>5</v>
      </c>
      <c r="J1" s="14" t="s">
        <v>8</v>
      </c>
      <c r="K1" s="14" t="s">
        <v>11</v>
      </c>
      <c r="L1" s="14" t="s">
        <v>12</v>
      </c>
      <c r="M1" s="14" t="s">
        <v>22</v>
      </c>
    </row>
    <row r="2" spans="1:15" s="1" customFormat="1" x14ac:dyDescent="0.25">
      <c r="A2" s="11">
        <f>DATA!F2</f>
        <v>6950100</v>
      </c>
      <c r="B2" s="8" t="str">
        <f>CONCATENATE(DATA!P2," / ",DATA!T2)</f>
        <v>MARLEN PILAR ALVAREZ BRANDO DE TOPOVICH / 988756200</v>
      </c>
      <c r="C2" s="8">
        <f>DATA!T2</f>
        <v>988756200</v>
      </c>
      <c r="D2" s="8" t="str">
        <f>DATA!Y2</f>
        <v>Avenida cangallo, 779 - Barrios altos</v>
      </c>
      <c r="E2" s="8" t="str">
        <f>DATA!X2</f>
        <v>CERCADO DE LIMA</v>
      </c>
      <c r="F2" s="8" t="str">
        <f>DATA!W2</f>
        <v>LIMA</v>
      </c>
      <c r="G2" s="8" t="str">
        <f>DATA!V2</f>
        <v>LIMA</v>
      </c>
      <c r="H2" s="6" t="str">
        <f>_xlfn.IFS(DATA!CB2="CAJA SELLADA","SI EL PEDIDO ESTA ABIERTO - NO SE RECOGE",DATA!CB2="CAJA ABIERTA CON GUIA DE REMISION","PRODUCTOS A RECOGER DEBEN COINCIDIR CON LA BOLETA",DATA!CB2="CAJA ABIERTA E INCOMPLETA","TOMAR FOTO DE TODO LO QUE SE RECOGE",DATA!CB2="CAJA ABIERTA - NO COINCIDE CON BOLETA","SI LA CANTIDAD DE ITEMS NO COINCIDE - NO SE RECOGE",DATA!CB2="CAJA ABIERTA Y SIN ETIQUETA","SI LOS PRODUCTOS NO COINCIDEN CON LA BOLETA NO SE RECOGE")</f>
        <v>SI EL PEDIDO ESTA ABIERTO - NO SE RECOGE</v>
      </c>
      <c r="I2" s="9">
        <f>DATA!K2</f>
        <v>1</v>
      </c>
      <c r="J2" s="6" t="str">
        <f>CONCATENATE("L. INVERSA - ",DATA!CB2, " - RECOGER PEDIDO: ",K2," - NC: ",L2)</f>
        <v>L. INVERSA - CAJA SELLADA - RECOGER PEDIDO: 45390848 - NC: 6950100</v>
      </c>
      <c r="K2" s="7">
        <f>DATA!H2</f>
        <v>45390848</v>
      </c>
      <c r="L2" s="10">
        <f>A2</f>
        <v>6950100</v>
      </c>
      <c r="M2" s="5">
        <f>A2</f>
        <v>6950100</v>
      </c>
      <c r="O2" s="4"/>
    </row>
    <row r="3" spans="1:15" x14ac:dyDescent="0.25">
      <c r="A3" s="11">
        <f>DATA!F3</f>
        <v>6950161</v>
      </c>
      <c r="B3" s="8" t="str">
        <f>CONCATENATE(DATA!P3," / ",DATA!T3)</f>
        <v>BLANCA MARÍA TURRIATE SANCHEZ / 983574604</v>
      </c>
      <c r="C3" s="8">
        <f>DATA!T3</f>
        <v>983574604</v>
      </c>
      <c r="D3" s="8" t="str">
        <f>DATA!Y3</f>
        <v>Avenida cangallo, 779 - Barrios altos</v>
      </c>
      <c r="E3" s="8" t="str">
        <f>DATA!X3</f>
        <v>CERCADO DE LIMA</v>
      </c>
      <c r="F3" s="8" t="str">
        <f>DATA!W3</f>
        <v>LIMA</v>
      </c>
      <c r="G3" s="8" t="str">
        <f>DATA!V3</f>
        <v>LIMA</v>
      </c>
      <c r="H3" s="6" t="str">
        <f>_xlfn.IFS(DATA!CB3="CAJA SELLADA","SI EL PEDIDO ESTA ABIERTO - NO SE RECOGE",DATA!CB3="CAJA ABIERTA CON GUIA DE REMISION","PRODUCTOS A RECOGER DEBEN COINCIDIR CON LA BOLETA",DATA!CB3="CAJA ABIERTA E INCOMPLETA","TOMAR FOTO DE TODO LO QUE SE RECOGE",DATA!CB3="CAJA ABIERTA - NO COINCIDE CON BOLETA","SI LA CANTIDAD DE ITEMS NO COINCIDE - NO SE RECOGE",DATA!CB3="CAJA ABIERTA Y SIN ETIQUETA","SI LOS PRODUCTOS NO COINCIDEN CON LA BOLETA NO SE RECOGE")</f>
        <v>SI EL PEDIDO ESTA ABIERTO - NO SE RECOGE</v>
      </c>
      <c r="I3" s="9">
        <f>DATA!K3</f>
        <v>1</v>
      </c>
      <c r="J3" s="6" t="str">
        <f>CONCATENATE("L. INVERSA - ",DATA!CB3, " - RECOGER PEDIDO: ",K3," - NC: ",L3)</f>
        <v>L. INVERSA - CAJA SELLADA - RECOGER PEDIDO: 45388237 - NC: 6950161</v>
      </c>
      <c r="K3" s="7">
        <f>DATA!H3</f>
        <v>45388237</v>
      </c>
      <c r="L3" s="10">
        <f t="shared" ref="L3:L4" si="0">A3</f>
        <v>6950161</v>
      </c>
      <c r="M3" s="5">
        <f t="shared" ref="M3:M4" si="1">A3</f>
        <v>6950161</v>
      </c>
    </row>
    <row r="4" spans="1:15" x14ac:dyDescent="0.25">
      <c r="A4" s="11">
        <f>DATA!F4</f>
        <v>6950159</v>
      </c>
      <c r="B4" s="8" t="str">
        <f>CONCATENATE(DATA!P4," / ",DATA!T4)</f>
        <v>LUISA YAZMIN DIAZ ESPINO / 985390482</v>
      </c>
      <c r="C4" s="8">
        <f>DATA!T4</f>
        <v>985390482</v>
      </c>
      <c r="D4" s="8" t="str">
        <f>DATA!Y4</f>
        <v>Jiron cangallo, 779 C - Barrios altos</v>
      </c>
      <c r="E4" s="8" t="str">
        <f>DATA!X4</f>
        <v>CERCADO DE LIMA</v>
      </c>
      <c r="F4" s="8" t="str">
        <f>DATA!W4</f>
        <v>LIMA</v>
      </c>
      <c r="G4" s="8" t="str">
        <f>DATA!V4</f>
        <v>LIMA</v>
      </c>
      <c r="H4" s="6" t="str">
        <f>_xlfn.IFS(DATA!CB4="CAJA SELLADA","SI EL PEDIDO ESTA ABIERTO - NO SE RECOGE",DATA!CB4="CAJA ABIERTA CON GUIA DE REMISION","PRODUCTOS A RECOGER DEBEN COINCIDIR CON LA BOLETA",DATA!CB4="CAJA ABIERTA E INCOMPLETA","TOMAR FOTO DE TODO LO QUE SE RECOGE",DATA!CB4="CAJA ABIERTA - NO COINCIDE CON BOLETA","SI LA CANTIDAD DE ITEMS NO COINCIDE - NO SE RECOGE",DATA!CB4="CAJA ABIERTA Y SIN ETIQUETA","SI LOS PRODUCTOS NO COINCIDEN CON LA BOLETA NO SE RECOGE")</f>
        <v>SI EL PEDIDO ESTA ABIERTO - NO SE RECOGE</v>
      </c>
      <c r="I4" s="9">
        <f>DATA!K4</f>
        <v>1</v>
      </c>
      <c r="J4" s="6" t="str">
        <f>CONCATENATE("L. INVERSA - ",DATA!CB4, " - RECOGER PEDIDO: ",K4," - NC: ",L4)</f>
        <v>L. INVERSA - CAJA SELLADA - RECOGER PEDIDO: 45390867 - NC: 6950159</v>
      </c>
      <c r="K4" s="7">
        <f>DATA!H4</f>
        <v>45390867</v>
      </c>
      <c r="L4" s="10">
        <f t="shared" si="0"/>
        <v>6950159</v>
      </c>
      <c r="M4" s="5">
        <f t="shared" si="1"/>
        <v>6950159</v>
      </c>
    </row>
  </sheetData>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F95E7-06F8-4A45-84BD-ECAD9BF8863F}">
  <dimension ref="A1:CC4"/>
  <sheetViews>
    <sheetView workbookViewId="0">
      <selection activeCell="A4" sqref="A4"/>
    </sheetView>
  </sheetViews>
  <sheetFormatPr baseColWidth="10" defaultRowHeight="15" customHeight="1" x14ac:dyDescent="0.25"/>
  <cols>
    <col min="1" max="1" width="8.7109375" customWidth="1"/>
    <col min="2" max="2" width="0" hidden="1" customWidth="1"/>
    <col min="4" max="4" width="0" hidden="1" customWidth="1"/>
    <col min="5" max="5" width="13.140625" customWidth="1"/>
    <col min="7" max="7" width="0" hidden="1" customWidth="1"/>
    <col min="9" max="10" width="0" hidden="1" customWidth="1"/>
    <col min="12" max="15" width="0" hidden="1" customWidth="1"/>
    <col min="16" max="16" width="34" customWidth="1"/>
    <col min="17" max="18" width="0" hidden="1" customWidth="1"/>
    <col min="21" max="21" width="0" hidden="1" customWidth="1"/>
    <col min="24" max="24" width="25.28515625" customWidth="1"/>
    <col min="25" max="25" width="52.7109375" customWidth="1"/>
    <col min="28" max="79" width="0" hidden="1" customWidth="1"/>
    <col min="80" max="80" width="13.28515625" customWidth="1"/>
  </cols>
  <sheetData>
    <row r="1" spans="1:81" ht="41.25" customHeight="1" thickBot="1" x14ac:dyDescent="0.3">
      <c r="A1" s="12" t="s">
        <v>23</v>
      </c>
      <c r="B1" s="12" t="s">
        <v>24</v>
      </c>
      <c r="C1" s="13" t="s">
        <v>25</v>
      </c>
      <c r="D1" s="12" t="s">
        <v>26</v>
      </c>
      <c r="E1" s="12" t="s">
        <v>27</v>
      </c>
      <c r="F1" s="12" t="s">
        <v>28</v>
      </c>
      <c r="G1" s="12" t="s">
        <v>29</v>
      </c>
      <c r="H1" s="12" t="s">
        <v>30</v>
      </c>
      <c r="I1" s="12" t="s">
        <v>31</v>
      </c>
      <c r="J1" s="12" t="s">
        <v>17</v>
      </c>
      <c r="K1" s="12" t="s">
        <v>32</v>
      </c>
      <c r="L1" s="12" t="s">
        <v>33</v>
      </c>
      <c r="M1" s="12" t="s">
        <v>34</v>
      </c>
      <c r="N1" s="12" t="s">
        <v>18</v>
      </c>
      <c r="O1" s="12" t="s">
        <v>19</v>
      </c>
      <c r="P1" s="12" t="s">
        <v>35</v>
      </c>
      <c r="Q1" s="12" t="s">
        <v>20</v>
      </c>
      <c r="R1" s="12" t="s">
        <v>21</v>
      </c>
      <c r="S1" s="12" t="s">
        <v>36</v>
      </c>
      <c r="T1" s="12" t="s">
        <v>37</v>
      </c>
      <c r="U1" s="12" t="s">
        <v>16</v>
      </c>
      <c r="V1" s="12" t="s">
        <v>13</v>
      </c>
      <c r="W1" s="12" t="s">
        <v>14</v>
      </c>
      <c r="X1" s="12" t="s">
        <v>15</v>
      </c>
      <c r="Y1" s="12" t="s">
        <v>38</v>
      </c>
      <c r="Z1" s="12" t="s">
        <v>39</v>
      </c>
      <c r="AA1" s="12" t="s">
        <v>40</v>
      </c>
      <c r="AB1" s="12" t="s">
        <v>41</v>
      </c>
      <c r="AC1" s="12" t="s">
        <v>42</v>
      </c>
      <c r="AD1" s="12" t="s">
        <v>43</v>
      </c>
      <c r="AE1" s="12" t="s">
        <v>44</v>
      </c>
      <c r="AF1" s="12" t="s">
        <v>45</v>
      </c>
      <c r="AG1" s="12" t="s">
        <v>46</v>
      </c>
      <c r="AH1" s="12" t="s">
        <v>47</v>
      </c>
      <c r="AI1" s="12" t="s">
        <v>48</v>
      </c>
      <c r="AJ1" s="12" t="s">
        <v>49</v>
      </c>
      <c r="AK1" s="12" t="s">
        <v>50</v>
      </c>
      <c r="AL1" s="12" t="s">
        <v>51</v>
      </c>
      <c r="AM1" s="12" t="s">
        <v>52</v>
      </c>
      <c r="AN1" s="12" t="s">
        <v>53</v>
      </c>
      <c r="AO1" s="12" t="s">
        <v>54</v>
      </c>
      <c r="AP1" s="12" t="s">
        <v>55</v>
      </c>
      <c r="AQ1" s="12" t="s">
        <v>56</v>
      </c>
      <c r="AR1" s="12" t="s">
        <v>57</v>
      </c>
      <c r="AS1" s="12" t="s">
        <v>58</v>
      </c>
      <c r="AT1" s="12" t="s">
        <v>59</v>
      </c>
      <c r="AU1" s="12" t="s">
        <v>60</v>
      </c>
      <c r="AV1" s="12" t="s">
        <v>61</v>
      </c>
      <c r="AW1" s="12" t="s">
        <v>62</v>
      </c>
      <c r="AX1" s="12" t="s">
        <v>63</v>
      </c>
      <c r="AY1" s="12" t="s">
        <v>64</v>
      </c>
      <c r="AZ1" s="12" t="s">
        <v>65</v>
      </c>
      <c r="BA1" s="12" t="s">
        <v>66</v>
      </c>
      <c r="BB1" s="12" t="s">
        <v>67</v>
      </c>
      <c r="BC1" s="12" t="s">
        <v>68</v>
      </c>
      <c r="BD1" s="12" t="s">
        <v>69</v>
      </c>
      <c r="BE1" s="12" t="s">
        <v>70</v>
      </c>
      <c r="BF1" s="12" t="s">
        <v>71</v>
      </c>
      <c r="BG1" s="12" t="s">
        <v>72</v>
      </c>
      <c r="BH1" s="12" t="s">
        <v>73</v>
      </c>
      <c r="BI1" s="12" t="s">
        <v>74</v>
      </c>
      <c r="BJ1" s="12" t="s">
        <v>75</v>
      </c>
      <c r="BK1" s="12" t="s">
        <v>76</v>
      </c>
      <c r="BL1" s="12" t="s">
        <v>77</v>
      </c>
      <c r="BM1" s="12" t="s">
        <v>78</v>
      </c>
      <c r="BN1" s="12" t="s">
        <v>79</v>
      </c>
      <c r="BO1" s="12" t="s">
        <v>80</v>
      </c>
      <c r="BP1" s="12" t="s">
        <v>81</v>
      </c>
      <c r="BQ1" s="12" t="s">
        <v>82</v>
      </c>
      <c r="BR1" s="12" t="s">
        <v>83</v>
      </c>
      <c r="BS1" s="12" t="s">
        <v>84</v>
      </c>
      <c r="BT1" s="12" t="s">
        <v>85</v>
      </c>
      <c r="BU1" s="12" t="s">
        <v>86</v>
      </c>
      <c r="BV1" s="12" t="s">
        <v>87</v>
      </c>
      <c r="BW1" s="12" t="s">
        <v>88</v>
      </c>
      <c r="BX1" s="12" t="s">
        <v>89</v>
      </c>
      <c r="BY1" s="12" t="s">
        <v>90</v>
      </c>
      <c r="BZ1" s="12" t="s">
        <v>91</v>
      </c>
      <c r="CA1" s="12" t="s">
        <v>92</v>
      </c>
      <c r="CB1" s="12" t="s">
        <v>93</v>
      </c>
    </row>
    <row r="2" spans="1:81" ht="15" customHeight="1" thickBot="1" x14ac:dyDescent="0.3">
      <c r="A2" s="18" t="s">
        <v>95</v>
      </c>
      <c r="B2" s="17" t="s">
        <v>99</v>
      </c>
      <c r="C2" s="17" t="s">
        <v>101</v>
      </c>
      <c r="D2" s="16" t="s">
        <v>96</v>
      </c>
      <c r="E2" s="16" t="s">
        <v>97</v>
      </c>
      <c r="F2" s="18">
        <v>6950100</v>
      </c>
      <c r="G2" s="16" t="s">
        <v>102</v>
      </c>
      <c r="H2" s="20">
        <v>45390848</v>
      </c>
      <c r="I2" s="21" t="s">
        <v>100</v>
      </c>
      <c r="J2" s="16" t="s">
        <v>98</v>
      </c>
      <c r="K2" s="18">
        <v>1</v>
      </c>
      <c r="L2" s="18">
        <v>10</v>
      </c>
      <c r="M2" s="16">
        <v>919.16</v>
      </c>
      <c r="N2" s="16" t="s">
        <v>94</v>
      </c>
      <c r="O2" s="18">
        <v>710138</v>
      </c>
      <c r="P2" s="16" t="s">
        <v>103</v>
      </c>
      <c r="Q2" s="16" t="s">
        <v>104</v>
      </c>
      <c r="R2" s="16" t="s">
        <v>105</v>
      </c>
      <c r="S2" s="16"/>
      <c r="T2" s="16">
        <v>988756200</v>
      </c>
      <c r="U2" s="16" t="s">
        <v>6</v>
      </c>
      <c r="V2" s="16" t="s">
        <v>6</v>
      </c>
      <c r="W2" s="16" t="s">
        <v>6</v>
      </c>
      <c r="X2" s="16" t="s">
        <v>106</v>
      </c>
      <c r="Y2" s="16" t="s">
        <v>107</v>
      </c>
      <c r="Z2" s="16" t="s">
        <v>108</v>
      </c>
      <c r="AA2" s="22" t="s">
        <v>109</v>
      </c>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9" t="s">
        <v>118</v>
      </c>
      <c r="CC2" s="16"/>
    </row>
    <row r="3" spans="1:81" ht="15" customHeight="1" thickBot="1" x14ac:dyDescent="0.3">
      <c r="A3" s="18" t="s">
        <v>95</v>
      </c>
      <c r="B3" s="17" t="s">
        <v>101</v>
      </c>
      <c r="C3" s="17" t="s">
        <v>110</v>
      </c>
      <c r="D3" s="16" t="s">
        <v>96</v>
      </c>
      <c r="E3" s="16" t="s">
        <v>97</v>
      </c>
      <c r="F3" s="18">
        <v>6950161</v>
      </c>
      <c r="G3" s="16" t="s">
        <v>102</v>
      </c>
      <c r="H3" s="20">
        <v>45388237</v>
      </c>
      <c r="I3" s="21" t="s">
        <v>100</v>
      </c>
      <c r="J3" s="16" t="s">
        <v>98</v>
      </c>
      <c r="K3" s="18">
        <v>1</v>
      </c>
      <c r="L3" s="18">
        <v>8</v>
      </c>
      <c r="M3" s="16">
        <v>1340.08</v>
      </c>
      <c r="N3" s="16" t="s">
        <v>94</v>
      </c>
      <c r="O3" s="18">
        <v>3115719</v>
      </c>
      <c r="P3" s="16" t="s">
        <v>111</v>
      </c>
      <c r="Q3" s="16" t="s">
        <v>104</v>
      </c>
      <c r="R3" s="16" t="s">
        <v>105</v>
      </c>
      <c r="S3" s="16"/>
      <c r="T3" s="16">
        <v>983574604</v>
      </c>
      <c r="U3" s="16" t="s">
        <v>6</v>
      </c>
      <c r="V3" s="16" t="s">
        <v>6</v>
      </c>
      <c r="W3" s="16" t="s">
        <v>6</v>
      </c>
      <c r="X3" s="16" t="s">
        <v>106</v>
      </c>
      <c r="Y3" s="16" t="s">
        <v>107</v>
      </c>
      <c r="Z3" s="16" t="s">
        <v>112</v>
      </c>
      <c r="AA3" s="22" t="s">
        <v>113</v>
      </c>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9" t="s">
        <v>118</v>
      </c>
      <c r="CC3" s="16"/>
    </row>
    <row r="4" spans="1:81" ht="15" customHeight="1" thickBot="1" x14ac:dyDescent="0.3">
      <c r="A4" s="18" t="s">
        <v>95</v>
      </c>
      <c r="B4" s="17" t="s">
        <v>101</v>
      </c>
      <c r="C4" s="17" t="s">
        <v>110</v>
      </c>
      <c r="D4" s="16" t="s">
        <v>96</v>
      </c>
      <c r="E4" s="16" t="s">
        <v>97</v>
      </c>
      <c r="F4" s="18">
        <v>6950159</v>
      </c>
      <c r="G4" s="16" t="s">
        <v>102</v>
      </c>
      <c r="H4" s="20">
        <v>45390867</v>
      </c>
      <c r="I4" s="21" t="s">
        <v>100</v>
      </c>
      <c r="J4" s="16" t="s">
        <v>98</v>
      </c>
      <c r="K4" s="18">
        <v>1</v>
      </c>
      <c r="L4" s="18">
        <v>8</v>
      </c>
      <c r="M4" s="16">
        <v>947.41</v>
      </c>
      <c r="N4" s="16" t="s">
        <v>94</v>
      </c>
      <c r="O4" s="18">
        <v>3317696</v>
      </c>
      <c r="P4" s="16" t="s">
        <v>114</v>
      </c>
      <c r="Q4" s="16" t="s">
        <v>104</v>
      </c>
      <c r="R4" s="16" t="s">
        <v>105</v>
      </c>
      <c r="S4" s="16"/>
      <c r="T4" s="16">
        <v>985390482</v>
      </c>
      <c r="U4" s="16" t="s">
        <v>6</v>
      </c>
      <c r="V4" s="16" t="s">
        <v>6</v>
      </c>
      <c r="W4" s="16" t="s">
        <v>6</v>
      </c>
      <c r="X4" s="16" t="s">
        <v>106</v>
      </c>
      <c r="Y4" s="16" t="s">
        <v>115</v>
      </c>
      <c r="Z4" s="16" t="s">
        <v>116</v>
      </c>
      <c r="AA4" s="22" t="s">
        <v>117</v>
      </c>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9" t="s">
        <v>118</v>
      </c>
      <c r="CC4" s="16"/>
    </row>
  </sheetData>
  <autoFilter ref="A1:CB2" xr:uid="{B37F95E7-06F8-4A45-84BD-ECAD9BF8863F}"/>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REMITO</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MILAGROS HUARHUA</dc:creator>
  <cp:lastModifiedBy>ANDRIA GORA</cp:lastModifiedBy>
  <cp:lastPrinted>2026-04-13T22:11:34Z</cp:lastPrinted>
  <dcterms:created xsi:type="dcterms:W3CDTF">2025-08-08T20:58:33Z</dcterms:created>
  <dcterms:modified xsi:type="dcterms:W3CDTF">2026-08-24T22:33:24Z</dcterms:modified>
</cp:coreProperties>
</file>