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tables/table2.xml" ContentType="application/vnd.openxmlformats-officedocument.spreadsheetml.table+xml"/>
  <Override PartName="/xl/customProperty3.bin" ContentType="application/vnd.openxmlformats-officedocument.spreadsheetml.customProperty"/>
  <Override PartName="/xl/tables/table3.xml" ContentType="application/vnd.openxmlformats-officedocument.spreadsheetml.table+xml"/>
  <Override PartName="/xl/customProperty4.bin" ContentType="application/vnd.openxmlformats-officedocument.spreadsheetml.customProperty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DEPERU\Downloads\"/>
    </mc:Choice>
  </mc:AlternateContent>
  <xr:revisionPtr revIDLastSave="0" documentId="13_ncr:1_{D5E3ADBD-0CB8-4B62-8910-A74B26865484}" xr6:coauthVersionLast="47" xr6:coauthVersionMax="47" xr10:uidLastSave="{00000000-0000-0000-0000-000000000000}"/>
  <bookViews>
    <workbookView xWindow="-108" yWindow="-108" windowWidth="23256" windowHeight="12456" activeTab="2" xr2:uid="{A55015B6-F272-4156-9BB4-33D34779542B}"/>
  </bookViews>
  <sheets>
    <sheet name=" CATALOGOS " sheetId="1" r:id="rId1"/>
    <sheet name="PREMIOS VARIOS " sheetId="3" state="hidden" r:id="rId2"/>
    <sheet name="ETIQUETAS C" sheetId="2" r:id="rId3"/>
    <sheet name="ETIQUETA P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C6" i="4"/>
  <c r="D6" i="4"/>
  <c r="E6" i="4"/>
  <c r="F6" i="4"/>
  <c r="G6" i="4"/>
  <c r="H6" i="4"/>
  <c r="I6" i="4"/>
  <c r="J6" i="4"/>
  <c r="K6" i="4"/>
  <c r="M6" i="4"/>
  <c r="B7" i="4"/>
  <c r="C7" i="4"/>
  <c r="D7" i="4"/>
  <c r="E7" i="4"/>
  <c r="F7" i="4"/>
  <c r="G7" i="4"/>
  <c r="H7" i="4"/>
  <c r="I7" i="4"/>
  <c r="J7" i="4"/>
  <c r="K7" i="4"/>
  <c r="M7" i="4"/>
  <c r="B8" i="4"/>
  <c r="C8" i="4"/>
  <c r="D8" i="4"/>
  <c r="E8" i="4"/>
  <c r="F8" i="4"/>
  <c r="G8" i="4"/>
  <c r="H8" i="4"/>
  <c r="I8" i="4"/>
  <c r="J8" i="4"/>
  <c r="K8" i="4"/>
  <c r="M8" i="4"/>
  <c r="B9" i="4"/>
  <c r="C9" i="4"/>
  <c r="D9" i="4"/>
  <c r="E9" i="4"/>
  <c r="F9" i="4"/>
  <c r="G9" i="4"/>
  <c r="H9" i="4"/>
  <c r="I9" i="4"/>
  <c r="J9" i="4"/>
  <c r="K9" i="4"/>
  <c r="M9" i="4"/>
  <c r="B10" i="4"/>
  <c r="C10" i="4"/>
  <c r="D10" i="4"/>
  <c r="E10" i="4"/>
  <c r="F10" i="4"/>
  <c r="G10" i="4"/>
  <c r="H10" i="4"/>
  <c r="I10" i="4"/>
  <c r="J10" i="4"/>
  <c r="K10" i="4"/>
  <c r="M10" i="4"/>
  <c r="B11" i="4"/>
  <c r="C11" i="4"/>
  <c r="D11" i="4"/>
  <c r="E11" i="4"/>
  <c r="F11" i="4"/>
  <c r="G11" i="4"/>
  <c r="H11" i="4"/>
  <c r="I11" i="4"/>
  <c r="J11" i="4"/>
  <c r="K11" i="4"/>
  <c r="M11" i="4"/>
  <c r="B12" i="4"/>
  <c r="C12" i="4"/>
  <c r="D12" i="4"/>
  <c r="E12" i="4"/>
  <c r="F12" i="4"/>
  <c r="G12" i="4"/>
  <c r="H12" i="4"/>
  <c r="I12" i="4"/>
  <c r="J12" i="4"/>
  <c r="K12" i="4"/>
  <c r="M12" i="4"/>
  <c r="B13" i="4"/>
  <c r="C13" i="4"/>
  <c r="D13" i="4"/>
  <c r="E13" i="4"/>
  <c r="F13" i="4"/>
  <c r="G13" i="4"/>
  <c r="H13" i="4"/>
  <c r="I13" i="4"/>
  <c r="J13" i="4"/>
  <c r="K13" i="4"/>
  <c r="M13" i="4"/>
  <c r="B4" i="4" l="1"/>
  <c r="C4" i="4"/>
  <c r="D4" i="4"/>
  <c r="E4" i="4"/>
  <c r="F4" i="4"/>
  <c r="G4" i="4"/>
  <c r="H4" i="4"/>
  <c r="I4" i="4"/>
  <c r="J4" i="4"/>
  <c r="K4" i="4"/>
  <c r="M4" i="4"/>
  <c r="B5" i="4"/>
  <c r="C5" i="4"/>
  <c r="D5" i="4"/>
  <c r="E5" i="4"/>
  <c r="F5" i="4"/>
  <c r="G5" i="4"/>
  <c r="H5" i="4"/>
  <c r="I5" i="4"/>
  <c r="J5" i="4"/>
  <c r="K5" i="4"/>
  <c r="M5" i="4"/>
  <c r="J3" i="4" l="1"/>
  <c r="M3" i="4"/>
  <c r="K3" i="4"/>
  <c r="I3" i="4"/>
  <c r="H3" i="4"/>
  <c r="G3" i="4"/>
  <c r="F3" i="4"/>
  <c r="E3" i="4"/>
  <c r="D3" i="4"/>
  <c r="C3" i="4"/>
  <c r="B3" i="4"/>
</calcChain>
</file>

<file path=xl/sharedStrings.xml><?xml version="1.0" encoding="utf-8"?>
<sst xmlns="http://schemas.openxmlformats.org/spreadsheetml/2006/main" count="503" uniqueCount="182">
  <si>
    <t xml:space="preserve">MARCA </t>
  </si>
  <si>
    <t>CATEGORIA</t>
  </si>
  <si>
    <t>CAMPAÑA</t>
  </si>
  <si>
    <t>MATERIAL</t>
  </si>
  <si>
    <t>PLU</t>
  </si>
  <si>
    <t>ZONA</t>
  </si>
  <si>
    <t>MP</t>
  </si>
  <si>
    <t>DNI</t>
  </si>
  <si>
    <t>DZ</t>
  </si>
  <si>
    <t>DIRECCION</t>
  </si>
  <si>
    <t>DEPARTAMENTO</t>
  </si>
  <si>
    <t>PROVINCIA</t>
  </si>
  <si>
    <t>DISTRITO</t>
  </si>
  <si>
    <t>CELULAR</t>
  </si>
  <si>
    <t>CANT UNI</t>
  </si>
  <si>
    <t>NOMBRE DE CLIENTA</t>
  </si>
  <si>
    <t xml:space="preserve">DEPARTAMENTO </t>
  </si>
  <si>
    <t>MARCA</t>
  </si>
  <si>
    <t>UNID</t>
  </si>
  <si>
    <t>DESCRIPPCION</t>
  </si>
  <si>
    <t>PREMIO</t>
  </si>
  <si>
    <t>NOMBRE</t>
  </si>
  <si>
    <t>TEXTO</t>
  </si>
  <si>
    <t>CATALOGOS</t>
  </si>
  <si>
    <t>CAJAS</t>
  </si>
  <si>
    <t>-</t>
  </si>
  <si>
    <t>LIMA</t>
  </si>
  <si>
    <t>CRML</t>
  </si>
  <si>
    <t>CAFETERA ELECTRICA IMACO</t>
  </si>
  <si>
    <t>EXTRACTOR GRAY WHITELINE</t>
  </si>
  <si>
    <t>OLLAS CACEROLAS X2</t>
  </si>
  <si>
    <t>ELIZABETH CATHERINE LUGO RINCON</t>
  </si>
  <si>
    <t>PEDRO PERALTA 269, DPTO. 401, URB. SAN JOAQUÍN</t>
  </si>
  <si>
    <t>CALLAO</t>
  </si>
  <si>
    <t>BELLAVISTA</t>
  </si>
  <si>
    <t>G</t>
  </si>
  <si>
    <t>VICTORIA ELENA LÓPEZ CABRERA</t>
  </si>
  <si>
    <t>JR HUARAZ 319 URB BUENOS AIRES 1 ETAPA</t>
  </si>
  <si>
    <t>ANCASH</t>
  </si>
  <si>
    <t>SANTA</t>
  </si>
  <si>
    <t>NUEVO CHIMBOTE</t>
  </si>
  <si>
    <t>C</t>
  </si>
  <si>
    <t>YASMINA OLAZABAL LOAIZA</t>
  </si>
  <si>
    <t>PASAJE DUARTE S/N a 4 cuadras Inst. de Palian esquina Sol</t>
  </si>
  <si>
    <t>JUNIN</t>
  </si>
  <si>
    <t>HUANCAYO</t>
  </si>
  <si>
    <t xml:space="preserve"> VANESSA LIZETH RUIZ MOSTACERO</t>
  </si>
  <si>
    <t>JR. NICOLÁS DE PIEROLA 145 DPTO 101 BLOCK A, URB MIRAMAR</t>
  </si>
  <si>
    <t>SAN MIGUEL</t>
  </si>
  <si>
    <t>VERONICA LEONOR PONCE DE LEON MACIAS</t>
  </si>
  <si>
    <t>JR. BRASIL 772 LA PERLA</t>
  </si>
  <si>
    <t>LA PERLA</t>
  </si>
  <si>
    <t>M</t>
  </si>
  <si>
    <t>CAFETERA ELECTRICA IMACO CRML</t>
  </si>
  <si>
    <t>EXTRACTOR GRAY WHITELINE CRML</t>
  </si>
  <si>
    <t>OLLAS CACEROLAS X2 CRML</t>
  </si>
  <si>
    <t>PCFK</t>
  </si>
  <si>
    <t>I</t>
  </si>
  <si>
    <t>ROXANA CAROLINA RODRIGUEZ TORRES</t>
  </si>
  <si>
    <t>CALLE ANDRES BELLO, MZ C LT 34 URB SANTA RAQUEL, ATE</t>
  </si>
  <si>
    <t>ATE</t>
  </si>
  <si>
    <t>KRIZIA COSMOPOLIS POL</t>
  </si>
  <si>
    <t>AV ELVIRA GARCIA 920 DPTO 704 C CONDOMINIO SANTA ELVIRA</t>
  </si>
  <si>
    <t>LAMBAYEQUE</t>
  </si>
  <si>
    <t>CHICLAYO</t>
  </si>
  <si>
    <t>09723032</t>
  </si>
  <si>
    <t>09704764</t>
  </si>
  <si>
    <t>15647502</t>
  </si>
  <si>
    <t>09104539</t>
  </si>
  <si>
    <t>10707363</t>
  </si>
  <si>
    <t>42585014</t>
  </si>
  <si>
    <t>08377270</t>
  </si>
  <si>
    <t>08350398</t>
  </si>
  <si>
    <t>10012535</t>
  </si>
  <si>
    <t>10075767</t>
  </si>
  <si>
    <t>45277419</t>
  </si>
  <si>
    <t>46364771</t>
  </si>
  <si>
    <t>32612356</t>
  </si>
  <si>
    <t>09290499</t>
  </si>
  <si>
    <t>08372242</t>
  </si>
  <si>
    <t>09573109</t>
  </si>
  <si>
    <t>09711325</t>
  </si>
  <si>
    <t>08975623</t>
  </si>
  <si>
    <t>40913440</t>
  </si>
  <si>
    <t>09081525</t>
  </si>
  <si>
    <t>62586791</t>
  </si>
  <si>
    <t>09410698</t>
  </si>
  <si>
    <t>45513659</t>
  </si>
  <si>
    <t>09110814</t>
  </si>
  <si>
    <t>10098176</t>
  </si>
  <si>
    <t>09715812</t>
  </si>
  <si>
    <t>29616657</t>
  </si>
  <si>
    <t>48451234</t>
  </si>
  <si>
    <t>101116</t>
  </si>
  <si>
    <t>MARIBEL MILAGROS ZUZUNAGA RUIZ</t>
  </si>
  <si>
    <t>HILDA ZEVALLOS ROJAS</t>
  </si>
  <si>
    <t>MARIELA BEATRIZ CARRERA FLORIA</t>
  </si>
  <si>
    <t>SONIA YSABEL SAAVEDRA RETAMOZO</t>
  </si>
  <si>
    <t>ELENA MARIA VEGA HUANA</t>
  </si>
  <si>
    <t>CARLOS BALLON BEGAZO</t>
  </si>
  <si>
    <t>CARMEN ROSA CALAMPA HERRERA</t>
  </si>
  <si>
    <t>SILVIA HERRERA BALDERA</t>
  </si>
  <si>
    <t>KARIN JESSICA MUNOZ CAVERO</t>
  </si>
  <si>
    <t>ANA MARIA CORONADO GUERRERA</t>
  </si>
  <si>
    <t>KELLY SHARON CASTILLO TORRES</t>
  </si>
  <si>
    <t>NAIR FIORELA SANDOVAL MURRIETA</t>
  </si>
  <si>
    <t>VIGILDA EDOVINA LOZANO OCANA</t>
  </si>
  <si>
    <t>MARCOSA L RODRIGUEZ DELACRUZ</t>
  </si>
  <si>
    <t>ANDREA  CHUQUIMANGO ROJAS</t>
  </si>
  <si>
    <t>OLENKA FAVIOLA SOLES DIAZ</t>
  </si>
  <si>
    <t>LORENA EDITH MELENDEZ PACHECO</t>
  </si>
  <si>
    <t>DELIA MERCEDES APARCANA TUBILL</t>
  </si>
  <si>
    <t>MARYBEL BALESA AYASTA GALINDO</t>
  </si>
  <si>
    <t>EMILIA  RODRIGUEZ SANCHEZ</t>
  </si>
  <si>
    <t>ANDREA TAMARA LOPEZ MARQUINA</t>
  </si>
  <si>
    <t>MIRTA GUISSELLE INCIO REBATTA</t>
  </si>
  <si>
    <t>MARGARITA DEL ROSARIO SOSA BRU</t>
  </si>
  <si>
    <t>TERESA DE JESUS MENDOZA</t>
  </si>
  <si>
    <t>CARMEN ELIFIA GARCIA DECHAVEZ</t>
  </si>
  <si>
    <t>MARIA ELENA MAMANI OROSCO</t>
  </si>
  <si>
    <t>YNES YOLANDA HUARCA YAURI</t>
  </si>
  <si>
    <t>LIZET VICTORIA RIVERA NAUPARI</t>
  </si>
  <si>
    <t>VILLA MARIA DEL TRIUNFO</t>
  </si>
  <si>
    <t>SAN JUAN DE MIRAFLORES</t>
  </si>
  <si>
    <t>PACHACAMAC</t>
  </si>
  <si>
    <t>JR PACASMAYO 502 ALT AV VILLA MARIA</t>
  </si>
  <si>
    <t>CLL LA MAR 156 SAN GABRIEL VMT ALT DRA7</t>
  </si>
  <si>
    <t>AA HH VILLA SOLIDARIDAD 3RA ETP MZ X3</t>
  </si>
  <si>
    <t>AV RODRIGO DE MENDOZAEX TINGO MARIA 1050</t>
  </si>
  <si>
    <t>JR CHILCA 591 DPTO 302</t>
  </si>
  <si>
    <t>JR SIMON BOLIVAR  871 FRENTE A LA CANCHA</t>
  </si>
  <si>
    <t>JR BERNARDINO ROMERO 798</t>
  </si>
  <si>
    <t>CL ARTURO SUAREZ 759 ZONA B</t>
  </si>
  <si>
    <t>AV MIGUEL IGLESIAS 763 ZN D</t>
  </si>
  <si>
    <t>CL DANIEL A CARRION MZK15 LT25</t>
  </si>
  <si>
    <t>MERCADO MICAELA BASTIDAS</t>
  </si>
  <si>
    <t>MCDO SOL DE PACHACAMAC  PUESTO 297</t>
  </si>
  <si>
    <t>MZ 11B LT 12B AAHH PAMPLONA ALTA</t>
  </si>
  <si>
    <t>LADERAS DE VILLA MZ I LT 5</t>
  </si>
  <si>
    <t>MZ K LT 32 VILLA SOLIDARIDAD</t>
  </si>
  <si>
    <t>PEDRO BERTONELLI  956 CUADRA 9BDE SAN</t>
  </si>
  <si>
    <t>PJE RICARDO PALMA 109 SANGABRIEL</t>
  </si>
  <si>
    <t>JR AYACUCHO  951 ALTURA COLEGIO 6015</t>
  </si>
  <si>
    <t>CL HIPOLITO UNANUE 146 3ER P URB MARIA</t>
  </si>
  <si>
    <t>CL CERRO COLORADO 235 URB  SAN</t>
  </si>
  <si>
    <t>SCTOR ALFONSO UGARTE MZ F1 LT 1</t>
  </si>
  <si>
    <t>JR PAUSA 185 PARADERO 5</t>
  </si>
  <si>
    <t>7 DE JUNIO MZ T1 LT 15  AAHH RINCONADA</t>
  </si>
  <si>
    <t>JR LEONCIO PRADO 220</t>
  </si>
  <si>
    <t>SAN CAMILO 186  JOSE C MARIATEGUI</t>
  </si>
  <si>
    <t>AV VILLA MARIA  626 FRENTE AL MERCADO</t>
  </si>
  <si>
    <t>PACIFICO MZ U LT 4 POR EL MERCADO HEROES</t>
  </si>
  <si>
    <t>ASOC ALIPIO PONCE MZ B1 LT 2 CL LOS</t>
  </si>
  <si>
    <t>942433284</t>
  </si>
  <si>
    <t>997696430</t>
  </si>
  <si>
    <t>995500819</t>
  </si>
  <si>
    <t>961780079</t>
  </si>
  <si>
    <t>955893383</t>
  </si>
  <si>
    <t>913136493</t>
  </si>
  <si>
    <t>998788895</t>
  </si>
  <si>
    <t>964316637</t>
  </si>
  <si>
    <t>980594333</t>
  </si>
  <si>
    <t>997860170</t>
  </si>
  <si>
    <t>947370836</t>
  </si>
  <si>
    <t>913045462</t>
  </si>
  <si>
    <t>999550558</t>
  </si>
  <si>
    <t>997832086</t>
  </si>
  <si>
    <t>906036776</t>
  </si>
  <si>
    <t>989534387</t>
  </si>
  <si>
    <t>921108316</t>
  </si>
  <si>
    <t>997657476</t>
  </si>
  <si>
    <t>987379910</t>
  </si>
  <si>
    <t>932465576</t>
  </si>
  <si>
    <t>991021913</t>
  </si>
  <si>
    <t>963894010</t>
  </si>
  <si>
    <t>904575751</t>
  </si>
  <si>
    <t>908672188</t>
  </si>
  <si>
    <t>989003617</t>
  </si>
  <si>
    <t>990561174</t>
  </si>
  <si>
    <t>981402669</t>
  </si>
  <si>
    <t>945438153</t>
  </si>
  <si>
    <t>SET TOALLAS X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</si>
</sst>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mbria"/>
      <family val="2"/>
    </font>
    <font>
      <sz val="8"/>
      <name val="Cambria"/>
      <family val="2"/>
    </font>
    <font>
      <sz val="10"/>
      <name val="Cambria"/>
      <family val="2"/>
    </font>
    <font>
      <sz val="9"/>
      <color theme="1"/>
      <name val="Cambria"/>
      <family val="2"/>
    </font>
    <font>
      <sz val="9"/>
      <name val="Cambri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vertical="top"/>
    </xf>
  </cellXfs>
  <cellStyles count="1">
    <cellStyle name="Normal" xfId="0" builtinId="0"/>
  </cellStyles>
  <dxfs count="107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FF0000"/>
      </font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color auto="1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left" vertical="bottom" textRotation="0" wrapText="0" indent="0" justifyLastLine="0" shrinkToFit="0" readingOrder="0"/>
    </dxf>
    <dxf>
      <font>
        <color auto="1"/>
      </font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left" vertical="bottom" textRotation="0" wrapText="0" indent="0" justifyLastLine="0" shrinkToFit="0" readingOrder="0"/>
    </dxf>
    <dxf>
      <font>
        <color auto="1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color auto="1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color auto="1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mbri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mbri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mbri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mbri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mbri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mbri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auto="1"/>
        <name val="Cambri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mbri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mbri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mbri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mbri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mbri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mbri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mbri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mbri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mbri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mbria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mbri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554ACE7-B7DA-4859-A250-E13B13F90D18}" name="Tabla3" displayName="Tabla3" ref="B2:Q4" totalsRowShown="0" headerRowDxfId="106" dataDxfId="104" headerRowBorderDxfId="105" tableBorderDxfId="103" totalsRowBorderDxfId="102">
  <tableColumns count="16">
    <tableColumn id="1" xr3:uid="{FB36E818-95E5-4B76-9CD1-506EB565B14E}" name="MARCA " dataDxfId="101" totalsRowDxfId="100"/>
    <tableColumn id="2" xr3:uid="{0941B008-30CC-4C72-BF82-42FE26295E48}" name="CATEGORIA" dataDxfId="99" totalsRowDxfId="98"/>
    <tableColumn id="3" xr3:uid="{9698352E-EABC-4A0E-950E-88570B055618}" name="CAMPAÑA" dataDxfId="97" totalsRowDxfId="96"/>
    <tableColumn id="4" xr3:uid="{63F9784D-AD49-4B07-81CF-D8173D6DF8E5}" name="MATERIAL" dataDxfId="95" totalsRowDxfId="94"/>
    <tableColumn id="5" xr3:uid="{64567160-A457-432E-A8D3-1F93C9393A13}" name="PLU" dataDxfId="93" totalsRowDxfId="92"/>
    <tableColumn id="6" xr3:uid="{7AFFF0BD-1403-4AD7-8AA3-9C018CD07465}" name="MP" dataDxfId="91" totalsRowDxfId="90"/>
    <tableColumn id="7" xr3:uid="{FAA32B98-F3F5-4694-9D50-6F70EB012EC3}" name="ZONA" dataDxfId="89" totalsRowDxfId="88"/>
    <tableColumn id="8" xr3:uid="{CFFA5EB7-97CB-40EF-967F-361BDA658D83}" name="DNI" dataDxfId="87" totalsRowDxfId="86"/>
    <tableColumn id="9" xr3:uid="{9A6ED8A0-7241-4F0D-A52A-A1B9B99802DC}" name="NOMBRE" dataDxfId="85" totalsRowDxfId="84"/>
    <tableColumn id="10" xr3:uid="{46DD982D-A004-4283-BD69-3333D932D2F4}" name="DIRECCION" dataDxfId="83" totalsRowDxfId="82"/>
    <tableColumn id="11" xr3:uid="{C60EF5A0-79B5-4AF9-A0E3-4524C161D2D6}" name="DEPARTAMENTO" dataDxfId="81" totalsRowDxfId="80"/>
    <tableColumn id="12" xr3:uid="{14F1E6DD-BCB7-441F-9966-07681702B3CA}" name="PROVINCIA" dataDxfId="79" totalsRowDxfId="78"/>
    <tableColumn id="13" xr3:uid="{2DAA625F-6B9D-4A5A-A737-D09A37E81BDC}" name="DISTRITO" dataDxfId="77" totalsRowDxfId="76"/>
    <tableColumn id="14" xr3:uid="{A12B23DF-BB61-4AD5-82C6-66BAF38D10CF}" name="CELULAR" dataDxfId="75" totalsRowDxfId="74"/>
    <tableColumn id="15" xr3:uid="{66620A5E-B142-4E34-A073-E8CF5250FB90}" name="CANT UNI" dataDxfId="73" totalsRowDxfId="72"/>
    <tableColumn id="16" xr3:uid="{DDDDB44A-75DE-4A13-B655-03A0D5BD9227}" name="CAJAS" dataDxfId="71" totalsRowDxfId="70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47E907-23EF-41C3-AEAA-9C3413AF134F}" name="Tabla2" displayName="Tabla2" ref="B2:P13" totalsRowShown="0" headerRowDxfId="69" dataDxfId="68">
  <autoFilter ref="B2:P13" xr:uid="{A147E907-23EF-41C3-AEAA-9C3413AF134F}"/>
  <tableColumns count="15">
    <tableColumn id="1" xr3:uid="{297A8CD0-F9A3-4B9B-BF5C-E051E382D630}" name="MARCA " dataDxfId="67" totalsRowDxfId="66"/>
    <tableColumn id="2" xr3:uid="{EC38860B-E5E4-4581-8AA9-B0F0EDABCD80}" name="CATEGORIA" dataDxfId="65" totalsRowDxfId="64"/>
    <tableColumn id="3" xr3:uid="{E3BBFBCD-5AE1-483C-829C-2DF14EBBADCC}" name="MATERIAL" dataDxfId="63" totalsRowDxfId="62"/>
    <tableColumn id="4" xr3:uid="{FCC33B57-B1CF-4875-8493-D3F7D0AC98D4}" name="PLU" dataDxfId="61" totalsRowDxfId="60"/>
    <tableColumn id="5" xr3:uid="{2B79E543-8268-4DE2-AAEF-B9636E1A6E2C}" name="DESCRIPPCION" dataDxfId="59" totalsRowDxfId="58"/>
    <tableColumn id="16" xr3:uid="{A28B43E7-311A-455B-B09D-9193DEEF22A7}" name="MP" dataDxfId="57"/>
    <tableColumn id="6" xr3:uid="{2286D3EA-3D8F-4F3E-92D1-5A6B1EE3B166}" name="ZONA" dataDxfId="56"/>
    <tableColumn id="8" xr3:uid="{165A19AF-6595-4485-A33B-33602E81C2AF}" name="DNI" dataDxfId="55"/>
    <tableColumn id="9" xr3:uid="{C65CC158-A661-4BF0-AE13-2E6641CE015F}" name="DZ" dataDxfId="54"/>
    <tableColumn id="10" xr3:uid="{D4BED2B5-7B27-4795-B0F2-6260BE74D0B3}" name="DIRECCION" dataDxfId="53"/>
    <tableColumn id="11" xr3:uid="{8BB07EAE-D4A1-4D2E-A11E-414DE92E659B}" name="DEPARTAMENTO" dataDxfId="52"/>
    <tableColumn id="12" xr3:uid="{2F66B422-41F1-4067-A26B-EF7C8FD4AD81}" name="PROVINCIA" dataDxfId="51"/>
    <tableColumn id="13" xr3:uid="{765CCBCC-B9C6-40C7-AAA4-F0941BB5FE59}" name="DISTRITO" dataDxfId="50"/>
    <tableColumn id="14" xr3:uid="{F01949EE-8032-4B91-BD05-D9BAB9AE9915}" name="CELULAR" dataDxfId="49" totalsRowDxfId="48"/>
    <tableColumn id="15" xr3:uid="{41DCFBE1-4674-4CD1-A48E-3EAFEE33C1DC}" name="CANT UNI" dataDxfId="47" totalsRowDxfId="46"/>
  </tableColumns>
  <tableStyleInfo name="TableStyleLight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EE9F3A-3C1D-46C3-8E1F-E17161555C80}" name="Tabla1" displayName="Tabla1" ref="B2:O30" totalsRowShown="0" headerRowDxfId="45" dataDxfId="44">
  <autoFilter ref="B2:O30" xr:uid="{6BEE9F3A-3C1D-46C3-8E1F-E17161555C80}"/>
  <tableColumns count="14">
    <tableColumn id="1" xr3:uid="{6D7930B6-C7E7-42CB-A801-8812E8F4E70F}" name="DNI" dataDxfId="43" totalsRowDxfId="42">
      <calculatedColumnFormula>Tabla3[[#This Row],[DNI]]</calculatedColumnFormula>
    </tableColumn>
    <tableColumn id="2" xr3:uid="{024D8783-A83B-4126-8591-28024FA2F34E}" name="ZONA" dataDxfId="41" totalsRowDxfId="40">
      <calculatedColumnFormula>Tabla3[[#This Row],[ZONA]]</calculatedColumnFormula>
    </tableColumn>
    <tableColumn id="3" xr3:uid="{0E94D8B5-B8CB-44F2-93CD-EF036E6C23FE}" name="NOMBRE DE CLIENTA" dataDxfId="39" totalsRowDxfId="38">
      <calculatedColumnFormula>Tabla3[[#This Row],[NOMBRE]]</calculatedColumnFormula>
    </tableColumn>
    <tableColumn id="4" xr3:uid="{BBEFF3FC-2E98-4399-8A31-8A71AC3EA280}" name="DEPARTAMENTO " dataDxfId="37" totalsRowDxfId="36">
      <calculatedColumnFormula>Tabla3[[#This Row],[DEPARTAMENTO]]</calculatedColumnFormula>
    </tableColumn>
    <tableColumn id="5" xr3:uid="{10261945-5B7B-49E9-880A-BB92721CEB7E}" name="PROVINCIA" dataDxfId="35" totalsRowDxfId="34">
      <calculatedColumnFormula>Tabla3[[#This Row],[PROVINCIA]]</calculatedColumnFormula>
    </tableColumn>
    <tableColumn id="6" xr3:uid="{F8B3A422-B36B-4B99-8B2A-52071B01B1D1}" name="DISTRITO" dataDxfId="33" totalsRowDxfId="32">
      <calculatedColumnFormula>Tabla3[[#This Row],[DISTRITO]]</calculatedColumnFormula>
    </tableColumn>
    <tableColumn id="7" xr3:uid="{5F75A855-1500-490C-ADC3-633259028B60}" name="MP" dataDxfId="4" totalsRowDxfId="31"/>
    <tableColumn id="8" xr3:uid="{C8A37CB4-AED8-49D3-8438-63289163C497}" name="DIRECCION" dataDxfId="30" totalsRowDxfId="29">
      <calculatedColumnFormula>Tabla3[[#This Row],[DIRECCION]]</calculatedColumnFormula>
    </tableColumn>
    <tableColumn id="9" xr3:uid="{96660F27-1E1F-48BC-B7D2-5587768880E1}" name="CELULAR" dataDxfId="28" totalsRowDxfId="27">
      <calculatedColumnFormula>Tabla3[[#This Row],[CELULAR]]</calculatedColumnFormula>
    </tableColumn>
    <tableColumn id="10" xr3:uid="{7D28F3A9-A8FA-421E-9477-E29E840C132A}" name="MARCA" dataDxfId="3" totalsRowDxfId="26"/>
    <tableColumn id="11" xr3:uid="{3CCCF87E-C270-4AAA-91D6-BE7A49070384}" name="CAMPAÑA" dataDxfId="2" totalsRowDxfId="25"/>
    <tableColumn id="12" xr3:uid="{4131B53E-591E-4361-BF37-C7F6BAC9349F}" name="UNID" dataDxfId="1" totalsRowDxfId="24"/>
    <tableColumn id="14" xr3:uid="{A241E45E-C11F-44D4-B0AE-BEBF5971C2AA}" name="CAJAS" dataDxfId="0" totalsRowDxfId="23"/>
    <tableColumn id="13" xr3:uid="{B129FAD1-4D7B-4071-8685-533DE87DA484}" name="TEXTO" dataDxfId="22" totalsRowDxfId="21"/>
  </tableColumns>
  <tableStyleInfo name="TableStyleLight2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2D8C802-78F9-40B1-8CD8-80B44EC2DA82}" name="Tabla4" displayName="Tabla4" ref="B2:N13" totalsRowShown="0" headerRowDxfId="20" dataDxfId="19">
  <autoFilter ref="B2:N13" xr:uid="{F2D8C802-78F9-40B1-8CD8-80B44EC2DA82}"/>
  <tableColumns count="13">
    <tableColumn id="1" xr3:uid="{E9041FBA-3901-467C-BBD0-CE6751A87494}" name="DNI" dataDxfId="18">
      <calculatedColumnFormula>Tabla2[[#This Row],[DNI]]</calculatedColumnFormula>
    </tableColumn>
    <tableColumn id="2" xr3:uid="{C7144205-A1F9-4012-9203-523E6AE37819}" name="ZONA" dataDxfId="17">
      <calculatedColumnFormula>Tabla2[[#This Row],[ZONA]]</calculatedColumnFormula>
    </tableColumn>
    <tableColumn id="3" xr3:uid="{3236EAB6-FC4A-4B17-9946-8F9B9342F229}" name="NOMBRE DE CLIENTA" dataDxfId="16">
      <calculatedColumnFormula>Tabla2[[#This Row],[DZ]]</calculatedColumnFormula>
    </tableColumn>
    <tableColumn id="4" xr3:uid="{262BADCD-8C01-4AF0-A3AA-C4600B6F8072}" name="DEPARTAMENTO " dataDxfId="15">
      <calculatedColumnFormula>Tabla2[[#This Row],[DEPARTAMENTO]]</calculatedColumnFormula>
    </tableColumn>
    <tableColumn id="5" xr3:uid="{315AFBAB-99D9-46AA-B35A-1464C45A45A9}" name="PROVINCIA" dataDxfId="14">
      <calculatedColumnFormula>Tabla2[[#This Row],[PROVINCIA]]</calculatedColumnFormula>
    </tableColumn>
    <tableColumn id="6" xr3:uid="{D16F8273-D028-4B1D-AE9E-CA49410C165A}" name="DISTRITO" dataDxfId="13">
      <calculatedColumnFormula>Tabla2[[#This Row],[DISTRITO]]</calculatedColumnFormula>
    </tableColumn>
    <tableColumn id="7" xr3:uid="{6D726E9C-CC03-4E49-85A2-1BB4840520D6}" name="MP" dataDxfId="12">
      <calculatedColumnFormula>Tabla2[[#This Row],[MP]]</calculatedColumnFormula>
    </tableColumn>
    <tableColumn id="8" xr3:uid="{85FDB123-5A52-415D-BA99-F7164F552F2F}" name="DIRECCION" dataDxfId="11">
      <calculatedColumnFormula>Tabla2[[#This Row],[DIRECCION]]</calculatedColumnFormula>
    </tableColumn>
    <tableColumn id="9" xr3:uid="{F67B1C7A-5BE9-47CB-80E2-120CF75269A5}" name="CELULAR" dataDxfId="10">
      <calculatedColumnFormula>Tabla2[[#This Row],[CELULAR]]</calculatedColumnFormula>
    </tableColumn>
    <tableColumn id="10" xr3:uid="{9985641B-29A5-421B-AAE4-6699477235A0}" name="MARCA" dataDxfId="9">
      <calculatedColumnFormula>Tabla2[[#This Row],[MARCA ]]</calculatedColumnFormula>
    </tableColumn>
    <tableColumn id="11" xr3:uid="{09984C52-CF11-4C10-818C-D3BB9E1537DE}" name="CAMPAÑA" dataDxfId="8"/>
    <tableColumn id="12" xr3:uid="{245A1730-0A9E-4293-8B0B-C3C892B69C73}" name="UNID" dataDxfId="7">
      <calculatedColumnFormula>Tabla2[[#This Row],[CANT UNI]]</calculatedColumnFormula>
    </tableColumn>
    <tableColumn id="14" xr3:uid="{142E946E-C49B-4875-9C7E-9BA040BEF6AD}" name="TEXTO" dataDxfId="6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93818-8B89-4A9F-9A98-5B03FA67136C}">
  <dimension ref="B2:Q4"/>
  <sheetViews>
    <sheetView showGridLines="0" zoomScaleNormal="100" workbookViewId="0">
      <selection activeCell="F4" sqref="F4"/>
    </sheetView>
  </sheetViews>
  <sheetFormatPr baseColWidth="10" defaultColWidth="11.5546875" defaultRowHeight="11.4" x14ac:dyDescent="0.2"/>
  <cols>
    <col min="1" max="1" width="2.44140625" style="6" customWidth="1"/>
    <col min="2" max="2" width="7.109375" style="5" bestFit="1" customWidth="1"/>
    <col min="3" max="3" width="10.21875" style="5" bestFit="1" customWidth="1"/>
    <col min="4" max="4" width="8.88671875" style="5" bestFit="1" customWidth="1"/>
    <col min="5" max="5" width="9.33203125" style="5" bestFit="1" customWidth="1"/>
    <col min="6" max="6" width="6.109375" style="5" bestFit="1" customWidth="1"/>
    <col min="7" max="7" width="3.44140625" style="5" bestFit="1" customWidth="1"/>
    <col min="8" max="8" width="6.109375" style="5" bestFit="1" customWidth="1"/>
    <col min="9" max="9" width="7.88671875" style="5" bestFit="1" customWidth="1"/>
    <col min="10" max="10" width="40.5546875" style="9" bestFit="1" customWidth="1"/>
    <col min="11" max="11" width="60.44140625" style="5" bestFit="1" customWidth="1"/>
    <col min="12" max="12" width="14.44140625" style="5" bestFit="1" customWidth="1"/>
    <col min="13" max="13" width="10.5546875" style="5" bestFit="1" customWidth="1"/>
    <col min="14" max="14" width="11.5546875" style="5" bestFit="1" customWidth="1"/>
    <col min="15" max="15" width="8.77734375" style="5" bestFit="1" customWidth="1"/>
    <col min="16" max="16" width="8.44140625" style="5" bestFit="1" customWidth="1"/>
    <col min="17" max="17" width="5.6640625" style="6" bestFit="1" customWidth="1"/>
    <col min="18" max="16384" width="11.5546875" style="6"/>
  </cols>
  <sheetData>
    <row r="2" spans="2:17" s="7" customFormat="1" x14ac:dyDescent="0.25">
      <c r="B2" s="10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6</v>
      </c>
      <c r="H2" s="11" t="s">
        <v>5</v>
      </c>
      <c r="I2" s="11" t="s">
        <v>7</v>
      </c>
      <c r="J2" s="11" t="s">
        <v>21</v>
      </c>
      <c r="K2" s="11" t="s">
        <v>9</v>
      </c>
      <c r="L2" s="11" t="s">
        <v>10</v>
      </c>
      <c r="M2" s="11" t="s">
        <v>11</v>
      </c>
      <c r="N2" s="11" t="s">
        <v>12</v>
      </c>
      <c r="O2" s="11" t="s">
        <v>13</v>
      </c>
      <c r="P2" s="11" t="s">
        <v>14</v>
      </c>
      <c r="Q2" s="12" t="s">
        <v>24</v>
      </c>
    </row>
    <row r="3" spans="2:17" s="8" customFormat="1" x14ac:dyDescent="0.25">
      <c r="B3" s="13" t="s">
        <v>56</v>
      </c>
      <c r="C3" s="14" t="s">
        <v>23</v>
      </c>
      <c r="D3" s="14">
        <v>202509</v>
      </c>
      <c r="E3" s="14">
        <v>940982</v>
      </c>
      <c r="F3" s="14">
        <v>308589</v>
      </c>
      <c r="G3" s="14" t="s">
        <v>57</v>
      </c>
      <c r="H3" s="14">
        <v>101116</v>
      </c>
      <c r="I3" s="14">
        <v>40458698</v>
      </c>
      <c r="J3" s="14" t="s">
        <v>58</v>
      </c>
      <c r="K3" s="14" t="s">
        <v>59</v>
      </c>
      <c r="L3" s="14" t="s">
        <v>26</v>
      </c>
      <c r="M3" s="14" t="s">
        <v>26</v>
      </c>
      <c r="N3" s="14" t="s">
        <v>60</v>
      </c>
      <c r="O3" s="15">
        <v>965432221</v>
      </c>
      <c r="P3" s="15">
        <v>96</v>
      </c>
      <c r="Q3" s="16">
        <v>2</v>
      </c>
    </row>
    <row r="4" spans="2:17" s="8" customFormat="1" x14ac:dyDescent="0.25">
      <c r="B4" s="17" t="s">
        <v>56</v>
      </c>
      <c r="C4" s="18" t="s">
        <v>23</v>
      </c>
      <c r="D4" s="18">
        <v>202509</v>
      </c>
      <c r="E4" s="14">
        <v>940982</v>
      </c>
      <c r="F4" s="14">
        <v>308589</v>
      </c>
      <c r="G4" s="18" t="s">
        <v>57</v>
      </c>
      <c r="H4" s="18">
        <v>102202</v>
      </c>
      <c r="I4" s="18">
        <v>45484468</v>
      </c>
      <c r="J4" s="18" t="s">
        <v>61</v>
      </c>
      <c r="K4" s="18" t="s">
        <v>62</v>
      </c>
      <c r="L4" s="18" t="s">
        <v>63</v>
      </c>
      <c r="M4" s="18" t="s">
        <v>64</v>
      </c>
      <c r="N4" s="18" t="s">
        <v>64</v>
      </c>
      <c r="O4" s="19">
        <v>963361059</v>
      </c>
      <c r="P4" s="19">
        <v>144</v>
      </c>
      <c r="Q4" s="20">
        <v>3</v>
      </c>
    </row>
  </sheetData>
  <phoneticPr fontId="1" type="noConversion"/>
  <conditionalFormatting sqref="I1:I1048576 H3:H4">
    <cfRule type="duplicateValues" dxfId="5" priority="7"/>
  </conditionalFormatting>
  <pageMargins left="0.7" right="0.7" top="0.75" bottom="0.75" header="0.3" footer="0.3"/>
  <pageSetup orientation="portrait" r:id="rId1"/>
  <customProperties>
    <customPr name="_pios_id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D086F-E742-49ED-9D22-4A92CD388400}">
  <dimension ref="B2:P13"/>
  <sheetViews>
    <sheetView showGridLines="0" zoomScale="80" zoomScaleNormal="80" workbookViewId="0">
      <selection activeCell="F23" sqref="F23"/>
    </sheetView>
  </sheetViews>
  <sheetFormatPr baseColWidth="10" defaultRowHeight="13.2" x14ac:dyDescent="0.25"/>
  <cols>
    <col min="1" max="1" width="3.6640625" customWidth="1"/>
    <col min="2" max="2" width="9.44140625" style="1" customWidth="1"/>
    <col min="3" max="3" width="10.21875" style="1" customWidth="1"/>
    <col min="4" max="4" width="11.77734375" style="1" customWidth="1"/>
    <col min="5" max="5" width="9.77734375" style="1" customWidth="1"/>
    <col min="6" max="6" width="25" style="1" customWidth="1"/>
    <col min="7" max="7" width="5.88671875" style="1" customWidth="1"/>
    <col min="8" max="8" width="7.88671875" style="1" customWidth="1"/>
    <col min="9" max="9" width="10.88671875" style="1"/>
    <col min="10" max="10" width="21.33203125" style="1" customWidth="1"/>
    <col min="11" max="11" width="32.21875" style="1" customWidth="1"/>
    <col min="12" max="13" width="13.21875" style="1" customWidth="1"/>
    <col min="14" max="14" width="14.33203125" style="1" customWidth="1"/>
    <col min="15" max="16" width="10.88671875" style="1"/>
  </cols>
  <sheetData>
    <row r="2" spans="2:16" x14ac:dyDescent="0.25">
      <c r="B2" s="1" t="s">
        <v>0</v>
      </c>
      <c r="C2" s="1" t="s">
        <v>1</v>
      </c>
      <c r="D2" s="1" t="s">
        <v>3</v>
      </c>
      <c r="E2" s="1" t="s">
        <v>4</v>
      </c>
      <c r="F2" s="1" t="s">
        <v>19</v>
      </c>
      <c r="G2" s="1" t="s">
        <v>6</v>
      </c>
      <c r="H2" s="1" t="s">
        <v>5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2:16" x14ac:dyDescent="0.25">
      <c r="B3" s="3" t="s">
        <v>27</v>
      </c>
      <c r="C3" s="3" t="s">
        <v>20</v>
      </c>
      <c r="D3" s="3">
        <v>923505</v>
      </c>
      <c r="E3" s="3">
        <v>508248</v>
      </c>
      <c r="F3" s="4" t="s">
        <v>28</v>
      </c>
      <c r="G3" s="3" t="s">
        <v>35</v>
      </c>
      <c r="H3" s="3">
        <v>201109</v>
      </c>
      <c r="I3" s="3">
        <v>9920309</v>
      </c>
      <c r="J3" s="4" t="s">
        <v>31</v>
      </c>
      <c r="K3" s="4" t="s">
        <v>32</v>
      </c>
      <c r="L3" s="3" t="s">
        <v>33</v>
      </c>
      <c r="M3" s="3" t="s">
        <v>33</v>
      </c>
      <c r="N3" s="4" t="s">
        <v>34</v>
      </c>
      <c r="O3" s="3">
        <v>970299996</v>
      </c>
      <c r="P3" s="3">
        <v>1</v>
      </c>
    </row>
    <row r="4" spans="2:16" x14ac:dyDescent="0.25">
      <c r="B4" s="3" t="s">
        <v>27</v>
      </c>
      <c r="C4" s="3" t="s">
        <v>20</v>
      </c>
      <c r="D4" s="3">
        <v>923850</v>
      </c>
      <c r="E4" s="3">
        <v>654299</v>
      </c>
      <c r="F4" s="4" t="s">
        <v>29</v>
      </c>
      <c r="G4" s="3" t="s">
        <v>35</v>
      </c>
      <c r="H4" s="3">
        <v>201109</v>
      </c>
      <c r="I4" s="3">
        <v>9920309</v>
      </c>
      <c r="J4" s="4" t="s">
        <v>31</v>
      </c>
      <c r="K4" s="4" t="s">
        <v>32</v>
      </c>
      <c r="L4" s="3" t="s">
        <v>33</v>
      </c>
      <c r="M4" s="3" t="s">
        <v>33</v>
      </c>
      <c r="N4" s="4" t="s">
        <v>34</v>
      </c>
      <c r="O4" s="3">
        <v>970299996</v>
      </c>
      <c r="P4" s="3">
        <v>1</v>
      </c>
    </row>
    <row r="5" spans="2:16" x14ac:dyDescent="0.25">
      <c r="B5" s="3" t="s">
        <v>27</v>
      </c>
      <c r="C5" s="3" t="s">
        <v>20</v>
      </c>
      <c r="D5" s="3">
        <v>923506</v>
      </c>
      <c r="E5" s="3">
        <v>508249</v>
      </c>
      <c r="F5" s="4" t="s">
        <v>30</v>
      </c>
      <c r="G5" s="3" t="s">
        <v>41</v>
      </c>
      <c r="H5" s="3">
        <v>202501</v>
      </c>
      <c r="I5" s="3">
        <v>40344169</v>
      </c>
      <c r="J5" s="4" t="s">
        <v>36</v>
      </c>
      <c r="K5" s="4" t="s">
        <v>37</v>
      </c>
      <c r="L5" s="3" t="s">
        <v>38</v>
      </c>
      <c r="M5" s="3" t="s">
        <v>39</v>
      </c>
      <c r="N5" s="4" t="s">
        <v>40</v>
      </c>
      <c r="O5" s="3">
        <v>914235226</v>
      </c>
      <c r="P5" s="3">
        <v>1</v>
      </c>
    </row>
    <row r="6" spans="2:16" x14ac:dyDescent="0.25">
      <c r="B6" s="3" t="s">
        <v>27</v>
      </c>
      <c r="C6" s="3" t="s">
        <v>20</v>
      </c>
      <c r="D6" s="3">
        <v>923505</v>
      </c>
      <c r="E6" s="3">
        <v>508248</v>
      </c>
      <c r="F6" s="4" t="s">
        <v>28</v>
      </c>
      <c r="G6" s="3" t="s">
        <v>41</v>
      </c>
      <c r="H6" s="3">
        <v>202501</v>
      </c>
      <c r="I6" s="3">
        <v>40344169</v>
      </c>
      <c r="J6" s="4" t="s">
        <v>36</v>
      </c>
      <c r="K6" s="4" t="s">
        <v>37</v>
      </c>
      <c r="L6" s="3" t="s">
        <v>38</v>
      </c>
      <c r="M6" s="3" t="s">
        <v>39</v>
      </c>
      <c r="N6" s="4" t="s">
        <v>40</v>
      </c>
      <c r="O6" s="3">
        <v>914235226</v>
      </c>
      <c r="P6" s="3">
        <v>1</v>
      </c>
    </row>
    <row r="7" spans="2:16" x14ac:dyDescent="0.25">
      <c r="B7" s="3" t="s">
        <v>27</v>
      </c>
      <c r="C7" s="3" t="s">
        <v>20</v>
      </c>
      <c r="D7" s="3">
        <v>923850</v>
      </c>
      <c r="E7" s="3">
        <v>654299</v>
      </c>
      <c r="F7" s="4" t="s">
        <v>29</v>
      </c>
      <c r="G7" s="3" t="s">
        <v>41</v>
      </c>
      <c r="H7" s="3">
        <v>202501</v>
      </c>
      <c r="I7" s="3">
        <v>40344169</v>
      </c>
      <c r="J7" s="4" t="s">
        <v>36</v>
      </c>
      <c r="K7" s="4" t="s">
        <v>37</v>
      </c>
      <c r="L7" s="3" t="s">
        <v>38</v>
      </c>
      <c r="M7" s="3" t="s">
        <v>39</v>
      </c>
      <c r="N7" s="4" t="s">
        <v>40</v>
      </c>
      <c r="O7" s="3">
        <v>914235226</v>
      </c>
      <c r="P7" s="3">
        <v>1</v>
      </c>
    </row>
    <row r="8" spans="2:16" x14ac:dyDescent="0.25">
      <c r="B8" s="3" t="s">
        <v>27</v>
      </c>
      <c r="C8" s="3" t="s">
        <v>20</v>
      </c>
      <c r="D8" s="3">
        <v>923506</v>
      </c>
      <c r="E8" s="3">
        <v>508249</v>
      </c>
      <c r="F8" s="4" t="s">
        <v>30</v>
      </c>
      <c r="G8" s="3" t="s">
        <v>35</v>
      </c>
      <c r="H8" s="3">
        <v>204201</v>
      </c>
      <c r="I8" s="3">
        <v>20116863</v>
      </c>
      <c r="J8" s="4" t="s">
        <v>42</v>
      </c>
      <c r="K8" s="4" t="s">
        <v>43</v>
      </c>
      <c r="L8" s="3" t="s">
        <v>44</v>
      </c>
      <c r="M8" s="3" t="s">
        <v>45</v>
      </c>
      <c r="N8" s="4" t="s">
        <v>45</v>
      </c>
      <c r="O8" s="3">
        <v>958306998</v>
      </c>
      <c r="P8" s="3">
        <v>1</v>
      </c>
    </row>
    <row r="9" spans="2:16" x14ac:dyDescent="0.25">
      <c r="B9" s="3" t="s">
        <v>27</v>
      </c>
      <c r="C9" s="3" t="s">
        <v>20</v>
      </c>
      <c r="D9" s="3">
        <v>923505</v>
      </c>
      <c r="E9" s="3">
        <v>508248</v>
      </c>
      <c r="F9" s="4" t="s">
        <v>28</v>
      </c>
      <c r="G9" s="3" t="s">
        <v>35</v>
      </c>
      <c r="H9" s="3">
        <v>204201</v>
      </c>
      <c r="I9" s="3">
        <v>20116863</v>
      </c>
      <c r="J9" s="4" t="s">
        <v>42</v>
      </c>
      <c r="K9" s="4" t="s">
        <v>43</v>
      </c>
      <c r="L9" s="3" t="s">
        <v>44</v>
      </c>
      <c r="M9" s="3" t="s">
        <v>45</v>
      </c>
      <c r="N9" s="4" t="s">
        <v>45</v>
      </c>
      <c r="O9" s="3">
        <v>958306998</v>
      </c>
      <c r="P9" s="3">
        <v>1</v>
      </c>
    </row>
    <row r="10" spans="2:16" x14ac:dyDescent="0.25">
      <c r="B10" s="3" t="s">
        <v>27</v>
      </c>
      <c r="C10" s="3" t="s">
        <v>20</v>
      </c>
      <c r="D10" s="3">
        <v>923850</v>
      </c>
      <c r="E10" s="3">
        <v>654299</v>
      </c>
      <c r="F10" s="4" t="s">
        <v>29</v>
      </c>
      <c r="G10" s="3" t="s">
        <v>35</v>
      </c>
      <c r="H10" s="3">
        <v>204201</v>
      </c>
      <c r="I10" s="3">
        <v>20116863</v>
      </c>
      <c r="J10" s="4" t="s">
        <v>42</v>
      </c>
      <c r="K10" s="4" t="s">
        <v>43</v>
      </c>
      <c r="L10" s="3" t="s">
        <v>44</v>
      </c>
      <c r="M10" s="3" t="s">
        <v>45</v>
      </c>
      <c r="N10" s="4" t="s">
        <v>45</v>
      </c>
      <c r="O10" s="3">
        <v>958306998</v>
      </c>
      <c r="P10" s="3">
        <v>1</v>
      </c>
    </row>
    <row r="11" spans="2:16" x14ac:dyDescent="0.25">
      <c r="B11" s="3" t="s">
        <v>27</v>
      </c>
      <c r="C11" s="3" t="s">
        <v>20</v>
      </c>
      <c r="D11" s="3">
        <v>923505</v>
      </c>
      <c r="E11" s="3">
        <v>508248</v>
      </c>
      <c r="F11" s="4" t="s">
        <v>28</v>
      </c>
      <c r="G11" s="3" t="s">
        <v>35</v>
      </c>
      <c r="H11" s="3">
        <v>201114</v>
      </c>
      <c r="I11" s="3">
        <v>41065262</v>
      </c>
      <c r="J11" s="4" t="s">
        <v>46</v>
      </c>
      <c r="K11" s="4" t="s">
        <v>47</v>
      </c>
      <c r="L11" s="3" t="s">
        <v>26</v>
      </c>
      <c r="M11" s="3" t="s">
        <v>26</v>
      </c>
      <c r="N11" s="4" t="s">
        <v>48</v>
      </c>
      <c r="O11" s="3">
        <v>953152961</v>
      </c>
      <c r="P11" s="3">
        <v>1</v>
      </c>
    </row>
    <row r="12" spans="2:16" x14ac:dyDescent="0.25">
      <c r="B12" s="3" t="s">
        <v>27</v>
      </c>
      <c r="C12" s="3" t="s">
        <v>20</v>
      </c>
      <c r="D12" s="3">
        <v>923850</v>
      </c>
      <c r="E12" s="3">
        <v>654299</v>
      </c>
      <c r="F12" s="4" t="s">
        <v>29</v>
      </c>
      <c r="G12" s="3" t="s">
        <v>35</v>
      </c>
      <c r="H12" s="3">
        <v>201114</v>
      </c>
      <c r="I12" s="3">
        <v>41065262</v>
      </c>
      <c r="J12" s="4" t="s">
        <v>46</v>
      </c>
      <c r="K12" s="4" t="s">
        <v>47</v>
      </c>
      <c r="L12" s="3" t="s">
        <v>26</v>
      </c>
      <c r="M12" s="3" t="s">
        <v>26</v>
      </c>
      <c r="N12" s="4" t="s">
        <v>48</v>
      </c>
      <c r="O12" s="3">
        <v>953152961</v>
      </c>
      <c r="P12" s="3">
        <v>1</v>
      </c>
    </row>
    <row r="13" spans="2:16" x14ac:dyDescent="0.25">
      <c r="B13" s="3" t="s">
        <v>27</v>
      </c>
      <c r="C13" s="3" t="s">
        <v>20</v>
      </c>
      <c r="D13" s="3">
        <v>923850</v>
      </c>
      <c r="E13" s="3">
        <v>654299</v>
      </c>
      <c r="F13" s="4" t="s">
        <v>29</v>
      </c>
      <c r="G13" s="3" t="s">
        <v>52</v>
      </c>
      <c r="H13" s="3">
        <v>201103</v>
      </c>
      <c r="I13" s="3">
        <v>25856890</v>
      </c>
      <c r="J13" s="4" t="s">
        <v>49</v>
      </c>
      <c r="K13" s="4" t="s">
        <v>50</v>
      </c>
      <c r="L13" s="3" t="s">
        <v>26</v>
      </c>
      <c r="M13" s="3" t="s">
        <v>33</v>
      </c>
      <c r="N13" s="4" t="s">
        <v>51</v>
      </c>
      <c r="O13" s="3">
        <v>986677051</v>
      </c>
      <c r="P13" s="3">
        <v>4</v>
      </c>
    </row>
  </sheetData>
  <phoneticPr fontId="1" type="noConversion"/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F3B9F-575D-4458-97B2-D33FA80A68F9}">
  <dimension ref="B2:O30"/>
  <sheetViews>
    <sheetView showGridLines="0" tabSelected="1" zoomScaleNormal="100" workbookViewId="0">
      <selection activeCell="B2" sqref="B2"/>
    </sheetView>
  </sheetViews>
  <sheetFormatPr baseColWidth="10" defaultRowHeight="13.2" x14ac:dyDescent="0.25"/>
  <cols>
    <col min="1" max="1" width="3.5546875" customWidth="1"/>
    <col min="2" max="2" width="9.21875" style="1" customWidth="1"/>
    <col min="3" max="3" width="8.109375" style="1" customWidth="1"/>
    <col min="4" max="4" width="33.44140625" style="1" bestFit="1" customWidth="1"/>
    <col min="5" max="5" width="12.6640625" style="1" customWidth="1"/>
    <col min="6" max="6" width="11.33203125" style="1" customWidth="1"/>
    <col min="7" max="7" width="24.5546875" style="1" bestFit="1" customWidth="1"/>
    <col min="8" max="8" width="5.6640625" style="1" customWidth="1"/>
    <col min="9" max="9" width="43.109375" style="1" bestFit="1" customWidth="1"/>
    <col min="10" max="10" width="10.88671875" style="1"/>
    <col min="11" max="11" width="9.33203125" style="1" customWidth="1"/>
    <col min="12" max="12" width="10.5546875" style="1" customWidth="1"/>
    <col min="13" max="14" width="7.33203125" style="1" customWidth="1"/>
    <col min="15" max="15" width="25.77734375" customWidth="1"/>
  </cols>
  <sheetData>
    <row r="2" spans="2:15" x14ac:dyDescent="0.25">
      <c r="B2" s="1" t="s">
        <v>7</v>
      </c>
      <c r="C2" s="1" t="s">
        <v>5</v>
      </c>
      <c r="D2" s="1" t="s">
        <v>15</v>
      </c>
      <c r="E2" s="1" t="s">
        <v>16</v>
      </c>
      <c r="F2" s="1" t="s">
        <v>11</v>
      </c>
      <c r="G2" s="1" t="s">
        <v>12</v>
      </c>
      <c r="H2" s="1" t="s">
        <v>6</v>
      </c>
      <c r="I2" s="1" t="s">
        <v>9</v>
      </c>
      <c r="J2" s="1" t="s">
        <v>13</v>
      </c>
      <c r="K2" s="1" t="s">
        <v>17</v>
      </c>
      <c r="L2" s="1" t="s">
        <v>2</v>
      </c>
      <c r="M2" s="1" t="s">
        <v>18</v>
      </c>
      <c r="N2" s="1" t="s">
        <v>24</v>
      </c>
      <c r="O2" s="1" t="s">
        <v>22</v>
      </c>
    </row>
    <row r="3" spans="2:15" x14ac:dyDescent="0.25">
      <c r="B3" s="21" t="s">
        <v>65</v>
      </c>
      <c r="C3" s="21" t="s">
        <v>93</v>
      </c>
      <c r="D3" s="2" t="s">
        <v>94</v>
      </c>
      <c r="E3" s="21" t="s">
        <v>26</v>
      </c>
      <c r="F3" s="21" t="s">
        <v>26</v>
      </c>
      <c r="G3" s="4" t="s">
        <v>122</v>
      </c>
      <c r="H3" s="1" t="s">
        <v>57</v>
      </c>
      <c r="I3" s="21" t="s">
        <v>125</v>
      </c>
      <c r="J3" s="21" t="s">
        <v>153</v>
      </c>
      <c r="K3" s="1" t="s">
        <v>56</v>
      </c>
      <c r="L3" s="1">
        <v>202508</v>
      </c>
      <c r="M3" s="1">
        <v>1</v>
      </c>
      <c r="N3" s="1">
        <v>1</v>
      </c>
      <c r="O3" s="2" t="s">
        <v>181</v>
      </c>
    </row>
    <row r="4" spans="2:15" x14ac:dyDescent="0.25">
      <c r="B4" s="21" t="s">
        <v>66</v>
      </c>
      <c r="C4" s="21" t="s">
        <v>93</v>
      </c>
      <c r="D4" s="2" t="s">
        <v>95</v>
      </c>
      <c r="E4" s="21" t="s">
        <v>26</v>
      </c>
      <c r="F4" s="21" t="s">
        <v>26</v>
      </c>
      <c r="G4" s="4" t="s">
        <v>122</v>
      </c>
      <c r="H4" s="1" t="s">
        <v>57</v>
      </c>
      <c r="I4" s="21" t="s">
        <v>126</v>
      </c>
      <c r="J4" s="21" t="s">
        <v>154</v>
      </c>
      <c r="K4" s="1" t="s">
        <v>56</v>
      </c>
      <c r="L4" s="1">
        <v>202508</v>
      </c>
      <c r="M4" s="1">
        <v>1</v>
      </c>
      <c r="N4" s="1">
        <v>1</v>
      </c>
      <c r="O4" s="2" t="s">
        <v>181</v>
      </c>
    </row>
    <row r="5" spans="2:15" x14ac:dyDescent="0.25">
      <c r="B5" s="1" t="s">
        <v>67</v>
      </c>
      <c r="C5" s="21" t="s">
        <v>93</v>
      </c>
      <c r="D5" s="2" t="s">
        <v>96</v>
      </c>
      <c r="E5" s="21" t="s">
        <v>26</v>
      </c>
      <c r="F5" s="21" t="s">
        <v>26</v>
      </c>
      <c r="G5" s="4" t="s">
        <v>123</v>
      </c>
      <c r="H5" s="1" t="s">
        <v>57</v>
      </c>
      <c r="I5" s="21" t="s">
        <v>127</v>
      </c>
      <c r="J5" s="21" t="s">
        <v>155</v>
      </c>
      <c r="K5" s="1" t="s">
        <v>56</v>
      </c>
      <c r="L5" s="1">
        <v>202508</v>
      </c>
      <c r="M5" s="1">
        <v>1</v>
      </c>
      <c r="N5" s="1">
        <v>1</v>
      </c>
      <c r="O5" s="2" t="s">
        <v>181</v>
      </c>
    </row>
    <row r="6" spans="2:15" x14ac:dyDescent="0.25">
      <c r="B6" s="1" t="s">
        <v>68</v>
      </c>
      <c r="C6" s="21" t="s">
        <v>93</v>
      </c>
      <c r="D6" s="2" t="s">
        <v>97</v>
      </c>
      <c r="E6" s="21" t="s">
        <v>26</v>
      </c>
      <c r="F6" s="21" t="s">
        <v>26</v>
      </c>
      <c r="G6" s="4" t="s">
        <v>122</v>
      </c>
      <c r="H6" s="1" t="s">
        <v>57</v>
      </c>
      <c r="I6" s="21" t="s">
        <v>128</v>
      </c>
      <c r="J6" s="21" t="s">
        <v>156</v>
      </c>
      <c r="K6" s="1" t="s">
        <v>56</v>
      </c>
      <c r="L6" s="1">
        <v>202508</v>
      </c>
      <c r="M6" s="1">
        <v>1</v>
      </c>
      <c r="N6" s="1">
        <v>1</v>
      </c>
      <c r="O6" s="2" t="s">
        <v>181</v>
      </c>
    </row>
    <row r="7" spans="2:15" x14ac:dyDescent="0.25">
      <c r="B7" s="1" t="s">
        <v>69</v>
      </c>
      <c r="C7" s="21" t="s">
        <v>93</v>
      </c>
      <c r="D7" s="2" t="s">
        <v>98</v>
      </c>
      <c r="E7" s="21" t="s">
        <v>26</v>
      </c>
      <c r="F7" s="21" t="s">
        <v>26</v>
      </c>
      <c r="G7" s="4" t="s">
        <v>122</v>
      </c>
      <c r="H7" s="1" t="s">
        <v>57</v>
      </c>
      <c r="I7" s="21" t="s">
        <v>129</v>
      </c>
      <c r="J7" s="21" t="s">
        <v>157</v>
      </c>
      <c r="K7" s="1" t="s">
        <v>56</v>
      </c>
      <c r="L7" s="1">
        <v>202508</v>
      </c>
      <c r="M7" s="1">
        <v>1</v>
      </c>
      <c r="N7" s="1">
        <v>1</v>
      </c>
      <c r="O7" s="2" t="s">
        <v>181</v>
      </c>
    </row>
    <row r="8" spans="2:15" x14ac:dyDescent="0.25">
      <c r="B8" s="1" t="s">
        <v>70</v>
      </c>
      <c r="C8" s="21" t="s">
        <v>93</v>
      </c>
      <c r="D8" s="2" t="s">
        <v>99</v>
      </c>
      <c r="E8" s="21" t="s">
        <v>26</v>
      </c>
      <c r="F8" s="21" t="s">
        <v>26</v>
      </c>
      <c r="G8" s="4" t="s">
        <v>122</v>
      </c>
      <c r="H8" s="1" t="s">
        <v>57</v>
      </c>
      <c r="I8" s="21" t="s">
        <v>130</v>
      </c>
      <c r="J8" s="21" t="s">
        <v>158</v>
      </c>
      <c r="K8" s="1" t="s">
        <v>56</v>
      </c>
      <c r="L8" s="1">
        <v>202508</v>
      </c>
      <c r="M8" s="1">
        <v>1</v>
      </c>
      <c r="N8" s="1">
        <v>1</v>
      </c>
      <c r="O8" s="2" t="s">
        <v>181</v>
      </c>
    </row>
    <row r="9" spans="2:15" x14ac:dyDescent="0.25">
      <c r="B9" s="1" t="s">
        <v>71</v>
      </c>
      <c r="C9" s="21" t="s">
        <v>93</v>
      </c>
      <c r="D9" s="2" t="s">
        <v>100</v>
      </c>
      <c r="E9" s="21" t="s">
        <v>26</v>
      </c>
      <c r="F9" s="21" t="s">
        <v>26</v>
      </c>
      <c r="G9" s="4" t="s">
        <v>123</v>
      </c>
      <c r="H9" s="1" t="s">
        <v>57</v>
      </c>
      <c r="I9" s="21" t="s">
        <v>131</v>
      </c>
      <c r="J9" s="21" t="s">
        <v>159</v>
      </c>
      <c r="K9" s="1" t="s">
        <v>56</v>
      </c>
      <c r="L9" s="1">
        <v>202508</v>
      </c>
      <c r="M9" s="1">
        <v>1</v>
      </c>
      <c r="N9" s="1">
        <v>1</v>
      </c>
      <c r="O9" s="2" t="s">
        <v>181</v>
      </c>
    </row>
    <row r="10" spans="2:15" x14ac:dyDescent="0.25">
      <c r="B10" s="1" t="s">
        <v>72</v>
      </c>
      <c r="C10" s="21" t="s">
        <v>93</v>
      </c>
      <c r="D10" s="2" t="s">
        <v>101</v>
      </c>
      <c r="E10" s="21" t="s">
        <v>26</v>
      </c>
      <c r="F10" s="21" t="s">
        <v>26</v>
      </c>
      <c r="G10" s="4" t="s">
        <v>123</v>
      </c>
      <c r="H10" s="1" t="s">
        <v>57</v>
      </c>
      <c r="I10" s="21" t="s">
        <v>132</v>
      </c>
      <c r="J10" s="21" t="s">
        <v>160</v>
      </c>
      <c r="K10" s="1" t="s">
        <v>56</v>
      </c>
      <c r="L10" s="1">
        <v>202508</v>
      </c>
      <c r="M10" s="1">
        <v>1</v>
      </c>
      <c r="N10" s="1">
        <v>1</v>
      </c>
      <c r="O10" s="2" t="s">
        <v>181</v>
      </c>
    </row>
    <row r="11" spans="2:15" x14ac:dyDescent="0.25">
      <c r="B11" s="1" t="s">
        <v>73</v>
      </c>
      <c r="C11" s="21" t="s">
        <v>93</v>
      </c>
      <c r="D11" s="2" t="s">
        <v>102</v>
      </c>
      <c r="E11" s="21" t="s">
        <v>26</v>
      </c>
      <c r="F11" s="21" t="s">
        <v>26</v>
      </c>
      <c r="G11" s="4" t="s">
        <v>123</v>
      </c>
      <c r="H11" s="1" t="s">
        <v>57</v>
      </c>
      <c r="I11" s="21" t="s">
        <v>133</v>
      </c>
      <c r="J11" s="21" t="s">
        <v>161</v>
      </c>
      <c r="K11" s="1" t="s">
        <v>56</v>
      </c>
      <c r="L11" s="1">
        <v>202508</v>
      </c>
      <c r="M11" s="1">
        <v>1</v>
      </c>
      <c r="N11" s="1">
        <v>1</v>
      </c>
      <c r="O11" s="2" t="s">
        <v>181</v>
      </c>
    </row>
    <row r="12" spans="2:15" x14ac:dyDescent="0.25">
      <c r="B12" s="1" t="s">
        <v>74</v>
      </c>
      <c r="C12" s="21" t="s">
        <v>93</v>
      </c>
      <c r="D12" s="2" t="s">
        <v>103</v>
      </c>
      <c r="E12" s="21" t="s">
        <v>26</v>
      </c>
      <c r="F12" s="21" t="s">
        <v>26</v>
      </c>
      <c r="G12" s="4" t="s">
        <v>122</v>
      </c>
      <c r="H12" s="1" t="s">
        <v>57</v>
      </c>
      <c r="I12" s="21" t="s">
        <v>134</v>
      </c>
      <c r="J12" s="21" t="s">
        <v>162</v>
      </c>
      <c r="K12" s="1" t="s">
        <v>56</v>
      </c>
      <c r="L12" s="1">
        <v>202508</v>
      </c>
      <c r="M12" s="1">
        <v>1</v>
      </c>
      <c r="N12" s="1">
        <v>1</v>
      </c>
      <c r="O12" s="2" t="s">
        <v>181</v>
      </c>
    </row>
    <row r="13" spans="2:15" x14ac:dyDescent="0.25">
      <c r="B13" s="1" t="s">
        <v>75</v>
      </c>
      <c r="C13" s="21" t="s">
        <v>93</v>
      </c>
      <c r="D13" s="2" t="s">
        <v>104</v>
      </c>
      <c r="E13" s="21" t="s">
        <v>26</v>
      </c>
      <c r="F13" s="21" t="s">
        <v>26</v>
      </c>
      <c r="G13" s="4" t="s">
        <v>122</v>
      </c>
      <c r="H13" s="1" t="s">
        <v>57</v>
      </c>
      <c r="I13" s="21" t="s">
        <v>135</v>
      </c>
      <c r="J13" s="21" t="s">
        <v>163</v>
      </c>
      <c r="K13" s="1" t="s">
        <v>56</v>
      </c>
      <c r="L13" s="1">
        <v>202508</v>
      </c>
      <c r="M13" s="1">
        <v>1</v>
      </c>
      <c r="N13" s="1">
        <v>1</v>
      </c>
      <c r="O13" s="2" t="s">
        <v>181</v>
      </c>
    </row>
    <row r="14" spans="2:15" x14ac:dyDescent="0.25">
      <c r="B14" s="1" t="s">
        <v>76</v>
      </c>
      <c r="C14" s="21" t="s">
        <v>93</v>
      </c>
      <c r="D14" s="2" t="s">
        <v>105</v>
      </c>
      <c r="E14" s="21" t="s">
        <v>26</v>
      </c>
      <c r="F14" s="21" t="s">
        <v>26</v>
      </c>
      <c r="G14" s="4" t="s">
        <v>124</v>
      </c>
      <c r="H14" s="1" t="s">
        <v>57</v>
      </c>
      <c r="I14" s="21" t="s">
        <v>136</v>
      </c>
      <c r="J14" s="21" t="s">
        <v>164</v>
      </c>
      <c r="K14" s="1" t="s">
        <v>56</v>
      </c>
      <c r="L14" s="1">
        <v>202508</v>
      </c>
      <c r="M14" s="1">
        <v>1</v>
      </c>
      <c r="N14" s="1">
        <v>1</v>
      </c>
      <c r="O14" s="2" t="s">
        <v>181</v>
      </c>
    </row>
    <row r="15" spans="2:15" x14ac:dyDescent="0.25">
      <c r="B15" s="1" t="s">
        <v>77</v>
      </c>
      <c r="C15" s="21" t="s">
        <v>93</v>
      </c>
      <c r="D15" s="2" t="s">
        <v>106</v>
      </c>
      <c r="E15" s="21" t="s">
        <v>26</v>
      </c>
      <c r="F15" s="21" t="s">
        <v>26</v>
      </c>
      <c r="G15" s="4" t="s">
        <v>123</v>
      </c>
      <c r="H15" s="1" t="s">
        <v>57</v>
      </c>
      <c r="I15" s="21" t="s">
        <v>137</v>
      </c>
      <c r="J15" s="21" t="s">
        <v>165</v>
      </c>
      <c r="K15" s="1" t="s">
        <v>56</v>
      </c>
      <c r="L15" s="1">
        <v>202508</v>
      </c>
      <c r="M15" s="1">
        <v>1</v>
      </c>
      <c r="N15" s="1">
        <v>1</v>
      </c>
      <c r="O15" s="2" t="s">
        <v>181</v>
      </c>
    </row>
    <row r="16" spans="2:15" x14ac:dyDescent="0.25">
      <c r="B16" s="1" t="s">
        <v>78</v>
      </c>
      <c r="C16" s="21" t="s">
        <v>93</v>
      </c>
      <c r="D16" s="2" t="s">
        <v>107</v>
      </c>
      <c r="E16" s="21" t="s">
        <v>26</v>
      </c>
      <c r="F16" s="21" t="s">
        <v>26</v>
      </c>
      <c r="G16" s="4" t="s">
        <v>123</v>
      </c>
      <c r="H16" s="1" t="s">
        <v>57</v>
      </c>
      <c r="I16" s="21" t="s">
        <v>138</v>
      </c>
      <c r="J16" s="21" t="s">
        <v>166</v>
      </c>
      <c r="K16" s="1" t="s">
        <v>56</v>
      </c>
      <c r="L16" s="1">
        <v>202508</v>
      </c>
      <c r="M16" s="1">
        <v>1</v>
      </c>
      <c r="N16" s="1">
        <v>1</v>
      </c>
      <c r="O16" s="2" t="s">
        <v>181</v>
      </c>
    </row>
    <row r="17" spans="2:15" x14ac:dyDescent="0.25">
      <c r="B17" s="1" t="s">
        <v>79</v>
      </c>
      <c r="C17" s="21" t="s">
        <v>93</v>
      </c>
      <c r="D17" s="2" t="s">
        <v>108</v>
      </c>
      <c r="E17" s="21" t="s">
        <v>26</v>
      </c>
      <c r="F17" s="21" t="s">
        <v>26</v>
      </c>
      <c r="G17" s="4" t="s">
        <v>123</v>
      </c>
      <c r="H17" s="1" t="s">
        <v>57</v>
      </c>
      <c r="I17" s="21" t="s">
        <v>139</v>
      </c>
      <c r="J17" s="21" t="s">
        <v>167</v>
      </c>
      <c r="K17" s="1" t="s">
        <v>56</v>
      </c>
      <c r="L17" s="1">
        <v>202508</v>
      </c>
      <c r="M17" s="1">
        <v>1</v>
      </c>
      <c r="N17" s="1">
        <v>1</v>
      </c>
      <c r="O17" s="2" t="s">
        <v>181</v>
      </c>
    </row>
    <row r="18" spans="2:15" x14ac:dyDescent="0.25">
      <c r="B18" s="1" t="s">
        <v>80</v>
      </c>
      <c r="C18" s="21" t="s">
        <v>93</v>
      </c>
      <c r="D18" s="2" t="s">
        <v>109</v>
      </c>
      <c r="E18" s="21" t="s">
        <v>26</v>
      </c>
      <c r="F18" s="21" t="s">
        <v>26</v>
      </c>
      <c r="G18" s="4" t="s">
        <v>123</v>
      </c>
      <c r="H18" s="1" t="s">
        <v>57</v>
      </c>
      <c r="I18" s="21" t="s">
        <v>140</v>
      </c>
      <c r="J18" s="21" t="s">
        <v>168</v>
      </c>
      <c r="K18" s="1" t="s">
        <v>56</v>
      </c>
      <c r="L18" s="1">
        <v>202508</v>
      </c>
      <c r="M18" s="1">
        <v>1</v>
      </c>
      <c r="N18" s="1">
        <v>1</v>
      </c>
      <c r="O18" s="2" t="s">
        <v>181</v>
      </c>
    </row>
    <row r="19" spans="2:15" x14ac:dyDescent="0.25">
      <c r="B19" s="1" t="s">
        <v>81</v>
      </c>
      <c r="C19" s="21" t="s">
        <v>93</v>
      </c>
      <c r="D19" s="2" t="s">
        <v>110</v>
      </c>
      <c r="E19" s="21" t="s">
        <v>26</v>
      </c>
      <c r="F19" s="21" t="s">
        <v>26</v>
      </c>
      <c r="G19" s="4" t="s">
        <v>122</v>
      </c>
      <c r="H19" s="1" t="s">
        <v>57</v>
      </c>
      <c r="I19" s="21" t="s">
        <v>141</v>
      </c>
      <c r="J19" s="21" t="s">
        <v>169</v>
      </c>
      <c r="K19" s="1" t="s">
        <v>56</v>
      </c>
      <c r="L19" s="1">
        <v>202508</v>
      </c>
      <c r="M19" s="1">
        <v>1</v>
      </c>
      <c r="N19" s="1">
        <v>1</v>
      </c>
      <c r="O19" s="2" t="s">
        <v>181</v>
      </c>
    </row>
    <row r="20" spans="2:15" x14ac:dyDescent="0.25">
      <c r="B20" s="1" t="s">
        <v>82</v>
      </c>
      <c r="C20" s="21" t="s">
        <v>93</v>
      </c>
      <c r="D20" s="2" t="s">
        <v>111</v>
      </c>
      <c r="E20" s="21" t="s">
        <v>26</v>
      </c>
      <c r="F20" s="21" t="s">
        <v>26</v>
      </c>
      <c r="G20" s="4" t="s">
        <v>122</v>
      </c>
      <c r="H20" s="1" t="s">
        <v>57</v>
      </c>
      <c r="I20" s="21" t="s">
        <v>142</v>
      </c>
      <c r="J20" s="21" t="s">
        <v>170</v>
      </c>
      <c r="K20" s="1" t="s">
        <v>56</v>
      </c>
      <c r="L20" s="1">
        <v>202508</v>
      </c>
      <c r="M20" s="1">
        <v>1</v>
      </c>
      <c r="N20" s="1">
        <v>1</v>
      </c>
      <c r="O20" s="2" t="s">
        <v>181</v>
      </c>
    </row>
    <row r="21" spans="2:15" x14ac:dyDescent="0.25">
      <c r="B21" s="1" t="s">
        <v>83</v>
      </c>
      <c r="C21" s="21" t="s">
        <v>93</v>
      </c>
      <c r="D21" s="2" t="s">
        <v>112</v>
      </c>
      <c r="E21" s="21" t="s">
        <v>26</v>
      </c>
      <c r="F21" s="21" t="s">
        <v>26</v>
      </c>
      <c r="G21" s="4" t="s">
        <v>123</v>
      </c>
      <c r="H21" s="1" t="s">
        <v>57</v>
      </c>
      <c r="I21" s="21" t="s">
        <v>143</v>
      </c>
      <c r="J21" s="21" t="s">
        <v>171</v>
      </c>
      <c r="K21" s="1" t="s">
        <v>56</v>
      </c>
      <c r="L21" s="1">
        <v>202508</v>
      </c>
      <c r="M21" s="1">
        <v>1</v>
      </c>
      <c r="N21" s="1">
        <v>1</v>
      </c>
      <c r="O21" s="2" t="s">
        <v>181</v>
      </c>
    </row>
    <row r="22" spans="2:15" x14ac:dyDescent="0.25">
      <c r="B22" s="1" t="s">
        <v>84</v>
      </c>
      <c r="C22" s="21" t="s">
        <v>93</v>
      </c>
      <c r="D22" s="2" t="s">
        <v>113</v>
      </c>
      <c r="E22" s="21" t="s">
        <v>26</v>
      </c>
      <c r="F22" s="21" t="s">
        <v>26</v>
      </c>
      <c r="G22" s="4" t="s">
        <v>123</v>
      </c>
      <c r="H22" s="1" t="s">
        <v>57</v>
      </c>
      <c r="I22" s="21" t="s">
        <v>144</v>
      </c>
      <c r="J22" s="21" t="s">
        <v>172</v>
      </c>
      <c r="K22" s="1" t="s">
        <v>56</v>
      </c>
      <c r="L22" s="1">
        <v>202508</v>
      </c>
      <c r="M22" s="1">
        <v>1</v>
      </c>
      <c r="N22" s="1">
        <v>1</v>
      </c>
      <c r="O22" s="2" t="s">
        <v>181</v>
      </c>
    </row>
    <row r="23" spans="2:15" x14ac:dyDescent="0.25">
      <c r="B23" s="1" t="s">
        <v>85</v>
      </c>
      <c r="C23" s="21" t="s">
        <v>93</v>
      </c>
      <c r="D23" s="2" t="s">
        <v>114</v>
      </c>
      <c r="E23" s="21" t="s">
        <v>26</v>
      </c>
      <c r="F23" s="21" t="s">
        <v>26</v>
      </c>
      <c r="G23" s="4" t="s">
        <v>123</v>
      </c>
      <c r="H23" s="1" t="s">
        <v>57</v>
      </c>
      <c r="I23" s="21" t="s">
        <v>145</v>
      </c>
      <c r="J23" s="21" t="s">
        <v>173</v>
      </c>
      <c r="K23" s="1" t="s">
        <v>56</v>
      </c>
      <c r="L23" s="1">
        <v>202508</v>
      </c>
      <c r="M23" s="1">
        <v>1</v>
      </c>
      <c r="N23" s="1">
        <v>1</v>
      </c>
      <c r="O23" s="2" t="s">
        <v>181</v>
      </c>
    </row>
    <row r="24" spans="2:15" x14ac:dyDescent="0.25">
      <c r="B24" s="1" t="s">
        <v>86</v>
      </c>
      <c r="C24" s="21" t="s">
        <v>93</v>
      </c>
      <c r="D24" s="2" t="s">
        <v>115</v>
      </c>
      <c r="E24" s="21" t="s">
        <v>26</v>
      </c>
      <c r="F24" s="21" t="s">
        <v>26</v>
      </c>
      <c r="G24" s="4" t="s">
        <v>122</v>
      </c>
      <c r="H24" s="1" t="s">
        <v>57</v>
      </c>
      <c r="I24" s="21" t="s">
        <v>146</v>
      </c>
      <c r="J24" s="21" t="s">
        <v>174</v>
      </c>
      <c r="K24" s="1" t="s">
        <v>56</v>
      </c>
      <c r="L24" s="1">
        <v>202508</v>
      </c>
      <c r="M24" s="1">
        <v>1</v>
      </c>
      <c r="N24" s="1">
        <v>1</v>
      </c>
      <c r="O24" s="2" t="s">
        <v>181</v>
      </c>
    </row>
    <row r="25" spans="2:15" x14ac:dyDescent="0.25">
      <c r="B25" s="1" t="s">
        <v>87</v>
      </c>
      <c r="C25" s="21" t="s">
        <v>93</v>
      </c>
      <c r="D25" s="2" t="s">
        <v>116</v>
      </c>
      <c r="E25" s="21" t="s">
        <v>26</v>
      </c>
      <c r="F25" s="21" t="s">
        <v>26</v>
      </c>
      <c r="G25" s="4" t="s">
        <v>123</v>
      </c>
      <c r="H25" s="1" t="s">
        <v>57</v>
      </c>
      <c r="I25" s="21" t="s">
        <v>147</v>
      </c>
      <c r="J25" s="21" t="s">
        <v>175</v>
      </c>
      <c r="K25" s="1" t="s">
        <v>56</v>
      </c>
      <c r="L25" s="1">
        <v>202508</v>
      </c>
      <c r="M25" s="1">
        <v>1</v>
      </c>
      <c r="N25" s="1">
        <v>1</v>
      </c>
      <c r="O25" s="2" t="s">
        <v>181</v>
      </c>
    </row>
    <row r="26" spans="2:15" x14ac:dyDescent="0.25">
      <c r="B26" s="1" t="s">
        <v>88</v>
      </c>
      <c r="C26" s="21" t="s">
        <v>93</v>
      </c>
      <c r="D26" s="2" t="s">
        <v>117</v>
      </c>
      <c r="E26" s="21" t="s">
        <v>26</v>
      </c>
      <c r="F26" s="21" t="s">
        <v>26</v>
      </c>
      <c r="G26" s="4" t="s">
        <v>122</v>
      </c>
      <c r="H26" s="1" t="s">
        <v>57</v>
      </c>
      <c r="I26" s="21" t="s">
        <v>148</v>
      </c>
      <c r="J26" s="21" t="s">
        <v>176</v>
      </c>
      <c r="K26" s="1" t="s">
        <v>56</v>
      </c>
      <c r="L26" s="1">
        <v>202508</v>
      </c>
      <c r="M26" s="1">
        <v>1</v>
      </c>
      <c r="N26" s="1">
        <v>1</v>
      </c>
      <c r="O26" s="2" t="s">
        <v>181</v>
      </c>
    </row>
    <row r="27" spans="2:15" x14ac:dyDescent="0.25">
      <c r="B27" s="1" t="s">
        <v>89</v>
      </c>
      <c r="C27" s="21" t="s">
        <v>93</v>
      </c>
      <c r="D27" s="2" t="s">
        <v>118</v>
      </c>
      <c r="E27" s="21" t="s">
        <v>26</v>
      </c>
      <c r="F27" s="21" t="s">
        <v>26</v>
      </c>
      <c r="G27" s="4" t="s">
        <v>122</v>
      </c>
      <c r="H27" s="1" t="s">
        <v>57</v>
      </c>
      <c r="I27" s="21" t="s">
        <v>149</v>
      </c>
      <c r="J27" s="21" t="s">
        <v>177</v>
      </c>
      <c r="K27" s="1" t="s">
        <v>56</v>
      </c>
      <c r="L27" s="1">
        <v>202508</v>
      </c>
      <c r="M27" s="1">
        <v>1</v>
      </c>
      <c r="N27" s="1">
        <v>1</v>
      </c>
      <c r="O27" s="2" t="s">
        <v>181</v>
      </c>
    </row>
    <row r="28" spans="2:15" x14ac:dyDescent="0.25">
      <c r="B28" s="1" t="s">
        <v>90</v>
      </c>
      <c r="C28" s="21" t="s">
        <v>93</v>
      </c>
      <c r="D28" s="2" t="s">
        <v>119</v>
      </c>
      <c r="E28" s="21" t="s">
        <v>26</v>
      </c>
      <c r="F28" s="21" t="s">
        <v>26</v>
      </c>
      <c r="G28" s="4" t="s">
        <v>122</v>
      </c>
      <c r="H28" s="1" t="s">
        <v>57</v>
      </c>
      <c r="I28" s="21" t="s">
        <v>150</v>
      </c>
      <c r="J28" s="21" t="s">
        <v>178</v>
      </c>
      <c r="K28" s="1" t="s">
        <v>56</v>
      </c>
      <c r="L28" s="1">
        <v>202508</v>
      </c>
      <c r="M28" s="1">
        <v>1</v>
      </c>
      <c r="N28" s="1">
        <v>1</v>
      </c>
      <c r="O28" s="2" t="s">
        <v>181</v>
      </c>
    </row>
    <row r="29" spans="2:15" x14ac:dyDescent="0.25">
      <c r="B29" s="1" t="s">
        <v>91</v>
      </c>
      <c r="C29" s="21" t="s">
        <v>93</v>
      </c>
      <c r="D29" s="2" t="s">
        <v>120</v>
      </c>
      <c r="E29" s="21" t="s">
        <v>26</v>
      </c>
      <c r="F29" s="21" t="s">
        <v>26</v>
      </c>
      <c r="G29" s="4" t="s">
        <v>123</v>
      </c>
      <c r="H29" s="1" t="s">
        <v>57</v>
      </c>
      <c r="I29" s="21" t="s">
        <v>151</v>
      </c>
      <c r="J29" s="21" t="s">
        <v>179</v>
      </c>
      <c r="K29" s="1" t="s">
        <v>56</v>
      </c>
      <c r="L29" s="1">
        <v>202508</v>
      </c>
      <c r="M29" s="1">
        <v>1</v>
      </c>
      <c r="N29" s="1">
        <v>1</v>
      </c>
      <c r="O29" s="2" t="s">
        <v>181</v>
      </c>
    </row>
    <row r="30" spans="2:15" x14ac:dyDescent="0.25">
      <c r="B30" s="1" t="s">
        <v>92</v>
      </c>
      <c r="C30" s="21" t="s">
        <v>93</v>
      </c>
      <c r="D30" s="2" t="s">
        <v>121</v>
      </c>
      <c r="E30" s="21" t="s">
        <v>26</v>
      </c>
      <c r="F30" s="21" t="s">
        <v>26</v>
      </c>
      <c r="G30" s="4" t="s">
        <v>123</v>
      </c>
      <c r="H30" s="1" t="s">
        <v>57</v>
      </c>
      <c r="I30" s="21" t="s">
        <v>152</v>
      </c>
      <c r="J30" s="21" t="s">
        <v>180</v>
      </c>
      <c r="K30" s="1" t="s">
        <v>56</v>
      </c>
      <c r="L30" s="1">
        <v>202508</v>
      </c>
      <c r="M30" s="1">
        <v>1</v>
      </c>
      <c r="N30" s="1">
        <v>1</v>
      </c>
      <c r="O30" s="2" t="s">
        <v>181</v>
      </c>
    </row>
  </sheetData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0A3F-3EA4-4E05-B7CD-5CFD89B1DE2D}">
  <dimension ref="B2:N35"/>
  <sheetViews>
    <sheetView showGridLines="0" zoomScale="80" zoomScaleNormal="80" workbookViewId="0">
      <selection activeCell="D24" sqref="D24"/>
    </sheetView>
  </sheetViews>
  <sheetFormatPr baseColWidth="10" defaultRowHeight="13.2" x14ac:dyDescent="0.25"/>
  <cols>
    <col min="1" max="1" width="2.77734375" customWidth="1"/>
    <col min="2" max="2" width="10.21875" style="1" customWidth="1"/>
    <col min="3" max="3" width="8.33203125" style="1" customWidth="1"/>
    <col min="4" max="4" width="30.33203125" style="1" customWidth="1"/>
    <col min="5" max="5" width="16.21875" style="1" customWidth="1"/>
    <col min="6" max="6" width="12.21875" style="1" customWidth="1"/>
    <col min="7" max="7" width="12.109375" style="1" customWidth="1"/>
    <col min="8" max="8" width="7.21875" style="1" customWidth="1"/>
    <col min="9" max="9" width="28.88671875" style="1" customWidth="1"/>
    <col min="10" max="10" width="10.88671875" style="1"/>
    <col min="11" max="11" width="8.77734375" style="1" customWidth="1"/>
    <col min="12" max="12" width="9.44140625" style="1" customWidth="1"/>
    <col min="13" max="13" width="7.77734375" style="1" customWidth="1"/>
    <col min="14" max="14" width="34.21875" style="1" customWidth="1"/>
  </cols>
  <sheetData>
    <row r="2" spans="2:14" x14ac:dyDescent="0.25">
      <c r="B2" s="1" t="s">
        <v>7</v>
      </c>
      <c r="C2" s="1" t="s">
        <v>5</v>
      </c>
      <c r="D2" s="1" t="s">
        <v>15</v>
      </c>
      <c r="E2" s="1" t="s">
        <v>16</v>
      </c>
      <c r="F2" s="1" t="s">
        <v>11</v>
      </c>
      <c r="G2" s="1" t="s">
        <v>12</v>
      </c>
      <c r="H2" s="1" t="s">
        <v>6</v>
      </c>
      <c r="I2" s="1" t="s">
        <v>9</v>
      </c>
      <c r="J2" s="1" t="s">
        <v>13</v>
      </c>
      <c r="K2" s="1" t="s">
        <v>17</v>
      </c>
      <c r="L2" s="1" t="s">
        <v>2</v>
      </c>
      <c r="M2" s="1" t="s">
        <v>18</v>
      </c>
      <c r="N2" s="1" t="s">
        <v>22</v>
      </c>
    </row>
    <row r="3" spans="2:14" x14ac:dyDescent="0.25">
      <c r="B3" s="1">
        <f>Tabla2[[#This Row],[DNI]]</f>
        <v>9920309</v>
      </c>
      <c r="C3" s="1">
        <f>Tabla2[[#This Row],[ZONA]]</f>
        <v>201109</v>
      </c>
      <c r="D3" s="2" t="str">
        <f>Tabla2[[#This Row],[DZ]]</f>
        <v>ELIZABETH CATHERINE LUGO RINCON</v>
      </c>
      <c r="E3" s="2" t="str">
        <f>Tabla2[[#This Row],[DEPARTAMENTO]]</f>
        <v>CALLAO</v>
      </c>
      <c r="F3" s="2" t="str">
        <f>Tabla2[[#This Row],[PROVINCIA]]</f>
        <v>CALLAO</v>
      </c>
      <c r="G3" s="2" t="str">
        <f>Tabla2[[#This Row],[DISTRITO]]</f>
        <v>BELLAVISTA</v>
      </c>
      <c r="H3" s="1" t="str">
        <f>Tabla2[[#This Row],[MP]]</f>
        <v>G</v>
      </c>
      <c r="I3" s="2" t="str">
        <f>Tabla2[[#This Row],[DIRECCION]]</f>
        <v>PEDRO PERALTA 269, DPTO. 401, URB. SAN JOAQUÍN</v>
      </c>
      <c r="J3" s="1">
        <f>Tabla2[[#This Row],[CELULAR]]</f>
        <v>970299996</v>
      </c>
      <c r="K3" s="1" t="str">
        <f>Tabla2[[#This Row],[MARCA ]]</f>
        <v>CRML</v>
      </c>
      <c r="L3" s="1" t="s">
        <v>25</v>
      </c>
      <c r="M3" s="1">
        <f>Tabla2[[#This Row],[CANT UNI]]</f>
        <v>1</v>
      </c>
      <c r="N3" s="2" t="s">
        <v>53</v>
      </c>
    </row>
    <row r="4" spans="2:14" x14ac:dyDescent="0.25">
      <c r="B4" s="1">
        <f>Tabla2[[#This Row],[DNI]]</f>
        <v>9920309</v>
      </c>
      <c r="C4" s="1">
        <f>Tabla2[[#This Row],[ZONA]]</f>
        <v>201109</v>
      </c>
      <c r="D4" s="2" t="str">
        <f>Tabla2[[#This Row],[DZ]]</f>
        <v>ELIZABETH CATHERINE LUGO RINCON</v>
      </c>
      <c r="E4" s="2" t="str">
        <f>Tabla2[[#This Row],[DEPARTAMENTO]]</f>
        <v>CALLAO</v>
      </c>
      <c r="F4" s="2" t="str">
        <f>Tabla2[[#This Row],[PROVINCIA]]</f>
        <v>CALLAO</v>
      </c>
      <c r="G4" s="2" t="str">
        <f>Tabla2[[#This Row],[DISTRITO]]</f>
        <v>BELLAVISTA</v>
      </c>
      <c r="H4" s="1" t="str">
        <f>Tabla2[[#This Row],[MP]]</f>
        <v>G</v>
      </c>
      <c r="I4" s="2" t="str">
        <f>Tabla2[[#This Row],[DIRECCION]]</f>
        <v>PEDRO PERALTA 269, DPTO. 401, URB. SAN JOAQUÍN</v>
      </c>
      <c r="J4" s="1">
        <f>Tabla2[[#This Row],[CELULAR]]</f>
        <v>970299996</v>
      </c>
      <c r="K4" s="1" t="str">
        <f>Tabla2[[#This Row],[MARCA ]]</f>
        <v>CRML</v>
      </c>
      <c r="L4" s="1" t="s">
        <v>25</v>
      </c>
      <c r="M4" s="1">
        <f>Tabla2[[#This Row],[CANT UNI]]</f>
        <v>1</v>
      </c>
      <c r="N4" s="2" t="s">
        <v>54</v>
      </c>
    </row>
    <row r="5" spans="2:14" x14ac:dyDescent="0.25">
      <c r="B5" s="1">
        <f>Tabla2[[#This Row],[DNI]]</f>
        <v>40344169</v>
      </c>
      <c r="C5" s="1">
        <f>Tabla2[[#This Row],[ZONA]]</f>
        <v>202501</v>
      </c>
      <c r="D5" s="2" t="str">
        <f>Tabla2[[#This Row],[DZ]]</f>
        <v>VICTORIA ELENA LÓPEZ CABRERA</v>
      </c>
      <c r="E5" s="2" t="str">
        <f>Tabla2[[#This Row],[DEPARTAMENTO]]</f>
        <v>ANCASH</v>
      </c>
      <c r="F5" s="2" t="str">
        <f>Tabla2[[#This Row],[PROVINCIA]]</f>
        <v>SANTA</v>
      </c>
      <c r="G5" s="2" t="str">
        <f>Tabla2[[#This Row],[DISTRITO]]</f>
        <v>NUEVO CHIMBOTE</v>
      </c>
      <c r="H5" s="1" t="str">
        <f>Tabla2[[#This Row],[MP]]</f>
        <v>C</v>
      </c>
      <c r="I5" s="2" t="str">
        <f>Tabla2[[#This Row],[DIRECCION]]</f>
        <v>JR HUARAZ 319 URB BUENOS AIRES 1 ETAPA</v>
      </c>
      <c r="J5" s="1">
        <f>Tabla2[[#This Row],[CELULAR]]</f>
        <v>914235226</v>
      </c>
      <c r="K5" s="1" t="str">
        <f>Tabla2[[#This Row],[MARCA ]]</f>
        <v>CRML</v>
      </c>
      <c r="L5" s="1" t="s">
        <v>25</v>
      </c>
      <c r="M5" s="1">
        <f>Tabla2[[#This Row],[CANT UNI]]</f>
        <v>1</v>
      </c>
      <c r="N5" s="2" t="s">
        <v>55</v>
      </c>
    </row>
    <row r="6" spans="2:14" x14ac:dyDescent="0.25">
      <c r="B6" s="1">
        <f>Tabla2[[#This Row],[DNI]]</f>
        <v>40344169</v>
      </c>
      <c r="C6" s="1">
        <f>Tabla2[[#This Row],[ZONA]]</f>
        <v>202501</v>
      </c>
      <c r="D6" s="2" t="str">
        <f>Tabla2[[#This Row],[DZ]]</f>
        <v>VICTORIA ELENA LÓPEZ CABRERA</v>
      </c>
      <c r="E6" s="2" t="str">
        <f>Tabla2[[#This Row],[DEPARTAMENTO]]</f>
        <v>ANCASH</v>
      </c>
      <c r="F6" s="2" t="str">
        <f>Tabla2[[#This Row],[PROVINCIA]]</f>
        <v>SANTA</v>
      </c>
      <c r="G6" s="2" t="str">
        <f>Tabla2[[#This Row],[DISTRITO]]</f>
        <v>NUEVO CHIMBOTE</v>
      </c>
      <c r="H6" s="1" t="str">
        <f>Tabla2[[#This Row],[MP]]</f>
        <v>C</v>
      </c>
      <c r="I6" s="2" t="str">
        <f>Tabla2[[#This Row],[DIRECCION]]</f>
        <v>JR HUARAZ 319 URB BUENOS AIRES 1 ETAPA</v>
      </c>
      <c r="J6" s="1">
        <f>Tabla2[[#This Row],[CELULAR]]</f>
        <v>914235226</v>
      </c>
      <c r="K6" s="1" t="str">
        <f>Tabla2[[#This Row],[MARCA ]]</f>
        <v>CRML</v>
      </c>
      <c r="L6" s="1" t="s">
        <v>25</v>
      </c>
      <c r="M6" s="1">
        <f>Tabla2[[#This Row],[CANT UNI]]</f>
        <v>1</v>
      </c>
      <c r="N6" s="2" t="s">
        <v>53</v>
      </c>
    </row>
    <row r="7" spans="2:14" x14ac:dyDescent="0.25">
      <c r="B7" s="1">
        <f>Tabla2[[#This Row],[DNI]]</f>
        <v>40344169</v>
      </c>
      <c r="C7" s="1">
        <f>Tabla2[[#This Row],[ZONA]]</f>
        <v>202501</v>
      </c>
      <c r="D7" s="2" t="str">
        <f>Tabla2[[#This Row],[DZ]]</f>
        <v>VICTORIA ELENA LÓPEZ CABRERA</v>
      </c>
      <c r="E7" s="2" t="str">
        <f>Tabla2[[#This Row],[DEPARTAMENTO]]</f>
        <v>ANCASH</v>
      </c>
      <c r="F7" s="2" t="str">
        <f>Tabla2[[#This Row],[PROVINCIA]]</f>
        <v>SANTA</v>
      </c>
      <c r="G7" s="2" t="str">
        <f>Tabla2[[#This Row],[DISTRITO]]</f>
        <v>NUEVO CHIMBOTE</v>
      </c>
      <c r="H7" s="1" t="str">
        <f>Tabla2[[#This Row],[MP]]</f>
        <v>C</v>
      </c>
      <c r="I7" s="2" t="str">
        <f>Tabla2[[#This Row],[DIRECCION]]</f>
        <v>JR HUARAZ 319 URB BUENOS AIRES 1 ETAPA</v>
      </c>
      <c r="J7" s="1">
        <f>Tabla2[[#This Row],[CELULAR]]</f>
        <v>914235226</v>
      </c>
      <c r="K7" s="1" t="str">
        <f>Tabla2[[#This Row],[MARCA ]]</f>
        <v>CRML</v>
      </c>
      <c r="L7" s="1" t="s">
        <v>25</v>
      </c>
      <c r="M7" s="1">
        <f>Tabla2[[#This Row],[CANT UNI]]</f>
        <v>1</v>
      </c>
      <c r="N7" s="2" t="s">
        <v>54</v>
      </c>
    </row>
    <row r="8" spans="2:14" x14ac:dyDescent="0.25">
      <c r="B8" s="1">
        <f>Tabla2[[#This Row],[DNI]]</f>
        <v>20116863</v>
      </c>
      <c r="C8" s="1">
        <f>Tabla2[[#This Row],[ZONA]]</f>
        <v>204201</v>
      </c>
      <c r="D8" s="2" t="str">
        <f>Tabla2[[#This Row],[DZ]]</f>
        <v>YASMINA OLAZABAL LOAIZA</v>
      </c>
      <c r="E8" s="2" t="str">
        <f>Tabla2[[#This Row],[DEPARTAMENTO]]</f>
        <v>JUNIN</v>
      </c>
      <c r="F8" s="2" t="str">
        <f>Tabla2[[#This Row],[PROVINCIA]]</f>
        <v>HUANCAYO</v>
      </c>
      <c r="G8" s="2" t="str">
        <f>Tabla2[[#This Row],[DISTRITO]]</f>
        <v>HUANCAYO</v>
      </c>
      <c r="H8" s="1" t="str">
        <f>Tabla2[[#This Row],[MP]]</f>
        <v>G</v>
      </c>
      <c r="I8" s="2" t="str">
        <f>Tabla2[[#This Row],[DIRECCION]]</f>
        <v>PASAJE DUARTE S/N a 4 cuadras Inst. de Palian esquina Sol</v>
      </c>
      <c r="J8" s="1">
        <f>Tabla2[[#This Row],[CELULAR]]</f>
        <v>958306998</v>
      </c>
      <c r="K8" s="1" t="str">
        <f>Tabla2[[#This Row],[MARCA ]]</f>
        <v>CRML</v>
      </c>
      <c r="L8" s="1" t="s">
        <v>25</v>
      </c>
      <c r="M8" s="1">
        <f>Tabla2[[#This Row],[CANT UNI]]</f>
        <v>1</v>
      </c>
      <c r="N8" s="2" t="s">
        <v>55</v>
      </c>
    </row>
    <row r="9" spans="2:14" x14ac:dyDescent="0.25">
      <c r="B9" s="1">
        <f>Tabla2[[#This Row],[DNI]]</f>
        <v>20116863</v>
      </c>
      <c r="C9" s="1">
        <f>Tabla2[[#This Row],[ZONA]]</f>
        <v>204201</v>
      </c>
      <c r="D9" s="2" t="str">
        <f>Tabla2[[#This Row],[DZ]]</f>
        <v>YASMINA OLAZABAL LOAIZA</v>
      </c>
      <c r="E9" s="2" t="str">
        <f>Tabla2[[#This Row],[DEPARTAMENTO]]</f>
        <v>JUNIN</v>
      </c>
      <c r="F9" s="2" t="str">
        <f>Tabla2[[#This Row],[PROVINCIA]]</f>
        <v>HUANCAYO</v>
      </c>
      <c r="G9" s="2" t="str">
        <f>Tabla2[[#This Row],[DISTRITO]]</f>
        <v>HUANCAYO</v>
      </c>
      <c r="H9" s="1" t="str">
        <f>Tabla2[[#This Row],[MP]]</f>
        <v>G</v>
      </c>
      <c r="I9" s="2" t="str">
        <f>Tabla2[[#This Row],[DIRECCION]]</f>
        <v>PASAJE DUARTE S/N a 4 cuadras Inst. de Palian esquina Sol</v>
      </c>
      <c r="J9" s="1">
        <f>Tabla2[[#This Row],[CELULAR]]</f>
        <v>958306998</v>
      </c>
      <c r="K9" s="1" t="str">
        <f>Tabla2[[#This Row],[MARCA ]]</f>
        <v>CRML</v>
      </c>
      <c r="L9" s="1" t="s">
        <v>25</v>
      </c>
      <c r="M9" s="1">
        <f>Tabla2[[#This Row],[CANT UNI]]</f>
        <v>1</v>
      </c>
      <c r="N9" s="2" t="s">
        <v>53</v>
      </c>
    </row>
    <row r="10" spans="2:14" x14ac:dyDescent="0.25">
      <c r="B10" s="1">
        <f>Tabla2[[#This Row],[DNI]]</f>
        <v>20116863</v>
      </c>
      <c r="C10" s="1">
        <f>Tabla2[[#This Row],[ZONA]]</f>
        <v>204201</v>
      </c>
      <c r="D10" s="2" t="str">
        <f>Tabla2[[#This Row],[DZ]]</f>
        <v>YASMINA OLAZABAL LOAIZA</v>
      </c>
      <c r="E10" s="2" t="str">
        <f>Tabla2[[#This Row],[DEPARTAMENTO]]</f>
        <v>JUNIN</v>
      </c>
      <c r="F10" s="2" t="str">
        <f>Tabla2[[#This Row],[PROVINCIA]]</f>
        <v>HUANCAYO</v>
      </c>
      <c r="G10" s="2" t="str">
        <f>Tabla2[[#This Row],[DISTRITO]]</f>
        <v>HUANCAYO</v>
      </c>
      <c r="H10" s="1" t="str">
        <f>Tabla2[[#This Row],[MP]]</f>
        <v>G</v>
      </c>
      <c r="I10" s="2" t="str">
        <f>Tabla2[[#This Row],[DIRECCION]]</f>
        <v>PASAJE DUARTE S/N a 4 cuadras Inst. de Palian esquina Sol</v>
      </c>
      <c r="J10" s="1">
        <f>Tabla2[[#This Row],[CELULAR]]</f>
        <v>958306998</v>
      </c>
      <c r="K10" s="1" t="str">
        <f>Tabla2[[#This Row],[MARCA ]]</f>
        <v>CRML</v>
      </c>
      <c r="L10" s="1" t="s">
        <v>25</v>
      </c>
      <c r="M10" s="1">
        <f>Tabla2[[#This Row],[CANT UNI]]</f>
        <v>1</v>
      </c>
      <c r="N10" s="2" t="s">
        <v>54</v>
      </c>
    </row>
    <row r="11" spans="2:14" x14ac:dyDescent="0.25">
      <c r="B11" s="1">
        <f>Tabla2[[#This Row],[DNI]]</f>
        <v>41065262</v>
      </c>
      <c r="C11" s="1">
        <f>Tabla2[[#This Row],[ZONA]]</f>
        <v>201114</v>
      </c>
      <c r="D11" s="2" t="str">
        <f>Tabla2[[#This Row],[DZ]]</f>
        <v xml:space="preserve"> VANESSA LIZETH RUIZ MOSTACERO</v>
      </c>
      <c r="E11" s="2" t="str">
        <f>Tabla2[[#This Row],[DEPARTAMENTO]]</f>
        <v>LIMA</v>
      </c>
      <c r="F11" s="2" t="str">
        <f>Tabla2[[#This Row],[PROVINCIA]]</f>
        <v>LIMA</v>
      </c>
      <c r="G11" s="2" t="str">
        <f>Tabla2[[#This Row],[DISTRITO]]</f>
        <v>SAN MIGUEL</v>
      </c>
      <c r="H11" s="1" t="str">
        <f>Tabla2[[#This Row],[MP]]</f>
        <v>G</v>
      </c>
      <c r="I11" s="2" t="str">
        <f>Tabla2[[#This Row],[DIRECCION]]</f>
        <v>JR. NICOLÁS DE PIEROLA 145 DPTO 101 BLOCK A, URB MIRAMAR</v>
      </c>
      <c r="J11" s="1">
        <f>Tabla2[[#This Row],[CELULAR]]</f>
        <v>953152961</v>
      </c>
      <c r="K11" s="1" t="str">
        <f>Tabla2[[#This Row],[MARCA ]]</f>
        <v>CRML</v>
      </c>
      <c r="L11" s="1" t="s">
        <v>25</v>
      </c>
      <c r="M11" s="1">
        <f>Tabla2[[#This Row],[CANT UNI]]</f>
        <v>1</v>
      </c>
      <c r="N11" s="2" t="s">
        <v>53</v>
      </c>
    </row>
    <row r="12" spans="2:14" x14ac:dyDescent="0.25">
      <c r="B12" s="1">
        <f>Tabla2[[#This Row],[DNI]]</f>
        <v>41065262</v>
      </c>
      <c r="C12" s="1">
        <f>Tabla2[[#This Row],[ZONA]]</f>
        <v>201114</v>
      </c>
      <c r="D12" s="2" t="str">
        <f>Tabla2[[#This Row],[DZ]]</f>
        <v xml:space="preserve"> VANESSA LIZETH RUIZ MOSTACERO</v>
      </c>
      <c r="E12" s="2" t="str">
        <f>Tabla2[[#This Row],[DEPARTAMENTO]]</f>
        <v>LIMA</v>
      </c>
      <c r="F12" s="2" t="str">
        <f>Tabla2[[#This Row],[PROVINCIA]]</f>
        <v>LIMA</v>
      </c>
      <c r="G12" s="2" t="str">
        <f>Tabla2[[#This Row],[DISTRITO]]</f>
        <v>SAN MIGUEL</v>
      </c>
      <c r="H12" s="1" t="str">
        <f>Tabla2[[#This Row],[MP]]</f>
        <v>G</v>
      </c>
      <c r="I12" s="2" t="str">
        <f>Tabla2[[#This Row],[DIRECCION]]</f>
        <v>JR. NICOLÁS DE PIEROLA 145 DPTO 101 BLOCK A, URB MIRAMAR</v>
      </c>
      <c r="J12" s="1">
        <f>Tabla2[[#This Row],[CELULAR]]</f>
        <v>953152961</v>
      </c>
      <c r="K12" s="1" t="str">
        <f>Tabla2[[#This Row],[MARCA ]]</f>
        <v>CRML</v>
      </c>
      <c r="L12" s="1" t="s">
        <v>25</v>
      </c>
      <c r="M12" s="1">
        <f>Tabla2[[#This Row],[CANT UNI]]</f>
        <v>1</v>
      </c>
      <c r="N12" s="2" t="s">
        <v>54</v>
      </c>
    </row>
    <row r="13" spans="2:14" x14ac:dyDescent="0.25">
      <c r="B13" s="1">
        <f>Tabla2[[#This Row],[DNI]]</f>
        <v>25856890</v>
      </c>
      <c r="C13" s="1">
        <f>Tabla2[[#This Row],[ZONA]]</f>
        <v>201103</v>
      </c>
      <c r="D13" s="2" t="str">
        <f>Tabla2[[#This Row],[DZ]]</f>
        <v>VERONICA LEONOR PONCE DE LEON MACIAS</v>
      </c>
      <c r="E13" s="2" t="str">
        <f>Tabla2[[#This Row],[DEPARTAMENTO]]</f>
        <v>LIMA</v>
      </c>
      <c r="F13" s="2" t="str">
        <f>Tabla2[[#This Row],[PROVINCIA]]</f>
        <v>CALLAO</v>
      </c>
      <c r="G13" s="2" t="str">
        <f>Tabla2[[#This Row],[DISTRITO]]</f>
        <v>LA PERLA</v>
      </c>
      <c r="H13" s="1" t="str">
        <f>Tabla2[[#This Row],[MP]]</f>
        <v>M</v>
      </c>
      <c r="I13" s="2" t="str">
        <f>Tabla2[[#This Row],[DIRECCION]]</f>
        <v>JR. BRASIL 772 LA PERLA</v>
      </c>
      <c r="J13" s="1">
        <f>Tabla2[[#This Row],[CELULAR]]</f>
        <v>986677051</v>
      </c>
      <c r="K13" s="1" t="str">
        <f>Tabla2[[#This Row],[MARCA ]]</f>
        <v>CRML</v>
      </c>
      <c r="L13" s="1" t="s">
        <v>25</v>
      </c>
      <c r="M13" s="1">
        <f>Tabla2[[#This Row],[CANT UNI]]</f>
        <v>4</v>
      </c>
      <c r="N13" s="2" t="s">
        <v>54</v>
      </c>
    </row>
    <row r="25" spans="13:13" x14ac:dyDescent="0.25">
      <c r="M25" s="2"/>
    </row>
    <row r="26" spans="13:13" x14ac:dyDescent="0.25">
      <c r="M26" s="2"/>
    </row>
    <row r="27" spans="13:13" x14ac:dyDescent="0.25">
      <c r="M27" s="2"/>
    </row>
    <row r="28" spans="13:13" x14ac:dyDescent="0.25">
      <c r="M28" s="2"/>
    </row>
    <row r="29" spans="13:13" x14ac:dyDescent="0.25">
      <c r="M29" s="2"/>
    </row>
    <row r="30" spans="13:13" x14ac:dyDescent="0.25">
      <c r="M30" s="2"/>
    </row>
    <row r="31" spans="13:13" x14ac:dyDescent="0.25">
      <c r="M31" s="2"/>
    </row>
    <row r="32" spans="13:13" x14ac:dyDescent="0.25">
      <c r="M32" s="2"/>
    </row>
    <row r="33" spans="13:13" x14ac:dyDescent="0.25">
      <c r="M33" s="2"/>
    </row>
    <row r="34" spans="13:13" x14ac:dyDescent="0.25">
      <c r="M34" s="2"/>
    </row>
    <row r="35" spans="13:13" x14ac:dyDescent="0.25">
      <c r="M35" s="2"/>
    </row>
  </sheetData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2.7.001.82873</Revision>
</Application>
</file>

<file path=customXml/itemProps1.xml><?xml version="1.0" encoding="utf-8"?>
<ds:datastoreItem xmlns:ds="http://schemas.openxmlformats.org/officeDocument/2006/customXml" ds:itemID="{21AC481B-72D0-4D81-AC82-DC96640CC476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 CATALOGOS </vt:lpstr>
      <vt:lpstr>PREMIOS VARIOS </vt:lpstr>
      <vt:lpstr>ETIQUETAS C</vt:lpstr>
      <vt:lpstr>ETIQUETA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Enrique Olivares Salinas</dc:creator>
  <cp:lastModifiedBy>Jesus Omar Saravia Tasayco</cp:lastModifiedBy>
  <dcterms:created xsi:type="dcterms:W3CDTF">2024-02-27T16:41:53Z</dcterms:created>
  <dcterms:modified xsi:type="dcterms:W3CDTF">2025-05-20T23:15:55Z</dcterms:modified>
</cp:coreProperties>
</file>