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tables/table2.xml" ContentType="application/vnd.openxmlformats-officedocument.spreadsheetml.table+xml"/>
  <Override PartName="/xl/customProperty3.bin" ContentType="application/vnd.openxmlformats-officedocument.spreadsheetml.customProperty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lpinto\Downloads\"/>
    </mc:Choice>
  </mc:AlternateContent>
  <xr:revisionPtr revIDLastSave="0" documentId="8_{A88D575B-F2F7-46B0-A766-EF3942EFFB49}" xr6:coauthVersionLast="47" xr6:coauthVersionMax="47" xr10:uidLastSave="{00000000-0000-0000-0000-000000000000}"/>
  <bookViews>
    <workbookView xWindow="-108" yWindow="-108" windowWidth="23256" windowHeight="12456" xr2:uid="{A55015B6-F272-4156-9BB4-33D34779542B}"/>
  </bookViews>
  <sheets>
    <sheet name=" CATALOGOS " sheetId="1" r:id="rId1"/>
    <sheet name="PREMIOS VARIOS " sheetId="3" state="hidden" r:id="rId2"/>
    <sheet name="ETIQUETA P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4" l="1"/>
  <c r="C15" i="4"/>
  <c r="D15" i="4"/>
  <c r="E15" i="4"/>
  <c r="F15" i="4"/>
  <c r="G15" i="4"/>
  <c r="H15" i="4"/>
  <c r="I15" i="4"/>
  <c r="J15" i="4"/>
  <c r="K15" i="4"/>
  <c r="M15" i="4"/>
  <c r="B6" i="4"/>
  <c r="B7" i="4"/>
  <c r="B8" i="4"/>
  <c r="B9" i="4"/>
  <c r="B10" i="4"/>
  <c r="B11" i="4"/>
  <c r="B12" i="4"/>
  <c r="B13" i="4"/>
  <c r="B14" i="4"/>
  <c r="C6" i="4"/>
  <c r="C7" i="4"/>
  <c r="C8" i="4"/>
  <c r="C9" i="4"/>
  <c r="C10" i="4"/>
  <c r="C11" i="4"/>
  <c r="C12" i="4"/>
  <c r="C13" i="4"/>
  <c r="C14" i="4"/>
  <c r="D6" i="4"/>
  <c r="D7" i="4"/>
  <c r="D8" i="4"/>
  <c r="D9" i="4"/>
  <c r="D10" i="4"/>
  <c r="D11" i="4"/>
  <c r="D12" i="4"/>
  <c r="D13" i="4"/>
  <c r="D14" i="4"/>
  <c r="E6" i="4"/>
  <c r="E7" i="4"/>
  <c r="E8" i="4"/>
  <c r="E9" i="4"/>
  <c r="E10" i="4"/>
  <c r="E11" i="4"/>
  <c r="E12" i="4"/>
  <c r="E13" i="4"/>
  <c r="E14" i="4"/>
  <c r="F6" i="4"/>
  <c r="F7" i="4"/>
  <c r="F8" i="4"/>
  <c r="F9" i="4"/>
  <c r="F10" i="4"/>
  <c r="F11" i="4"/>
  <c r="F12" i="4"/>
  <c r="F13" i="4"/>
  <c r="F14" i="4"/>
  <c r="G6" i="4"/>
  <c r="G7" i="4"/>
  <c r="G8" i="4"/>
  <c r="G9" i="4"/>
  <c r="G10" i="4"/>
  <c r="G11" i="4"/>
  <c r="G12" i="4"/>
  <c r="G13" i="4"/>
  <c r="G14" i="4"/>
  <c r="H6" i="4"/>
  <c r="H7" i="4"/>
  <c r="H8" i="4"/>
  <c r="H9" i="4"/>
  <c r="H10" i="4"/>
  <c r="H11" i="4"/>
  <c r="H12" i="4"/>
  <c r="H13" i="4"/>
  <c r="H14" i="4"/>
  <c r="I6" i="4"/>
  <c r="I7" i="4"/>
  <c r="I8" i="4"/>
  <c r="I9" i="4"/>
  <c r="I10" i="4"/>
  <c r="I11" i="4"/>
  <c r="I12" i="4"/>
  <c r="I13" i="4"/>
  <c r="I14" i="4"/>
  <c r="J6" i="4"/>
  <c r="J7" i="4"/>
  <c r="J8" i="4"/>
  <c r="J9" i="4"/>
  <c r="J10" i="4"/>
  <c r="J11" i="4"/>
  <c r="J12" i="4"/>
  <c r="J13" i="4"/>
  <c r="J14" i="4"/>
  <c r="K6" i="4"/>
  <c r="K7" i="4"/>
  <c r="K8" i="4"/>
  <c r="K9" i="4"/>
  <c r="K10" i="4"/>
  <c r="K11" i="4"/>
  <c r="K12" i="4"/>
  <c r="K13" i="4"/>
  <c r="K14" i="4"/>
  <c r="M6" i="4"/>
  <c r="M7" i="4"/>
  <c r="M8" i="4"/>
  <c r="M9" i="4"/>
  <c r="M10" i="4"/>
  <c r="M11" i="4"/>
  <c r="M12" i="4"/>
  <c r="M13" i="4"/>
  <c r="M14" i="4"/>
  <c r="B5" i="4"/>
  <c r="C5" i="4"/>
  <c r="D5" i="4"/>
  <c r="E5" i="4"/>
  <c r="F5" i="4"/>
  <c r="G5" i="4"/>
  <c r="H5" i="4"/>
  <c r="I5" i="4"/>
  <c r="J5" i="4"/>
  <c r="K5" i="4"/>
  <c r="M5" i="4"/>
  <c r="B4" i="4"/>
  <c r="C4" i="4"/>
  <c r="D4" i="4"/>
  <c r="E4" i="4"/>
  <c r="F4" i="4"/>
  <c r="G4" i="4"/>
  <c r="H4" i="4"/>
  <c r="I4" i="4"/>
  <c r="J4" i="4"/>
  <c r="K4" i="4"/>
  <c r="M4" i="4"/>
  <c r="B3" i="4"/>
  <c r="C3" i="4"/>
  <c r="D3" i="4"/>
  <c r="E3" i="4"/>
  <c r="F3" i="4"/>
  <c r="G3" i="4"/>
  <c r="H3" i="4"/>
  <c r="I3" i="4"/>
  <c r="J3" i="4"/>
  <c r="K3" i="4"/>
  <c r="M3" i="4"/>
</calcChain>
</file>

<file path=xl/sharedStrings.xml><?xml version="1.0" encoding="utf-8"?>
<sst xmlns="http://schemas.openxmlformats.org/spreadsheetml/2006/main" count="287" uniqueCount="76">
  <si>
    <t xml:space="preserve">MARCA </t>
  </si>
  <si>
    <t>CATEGORIA</t>
  </si>
  <si>
    <t>CAMPAÑA</t>
  </si>
  <si>
    <t>MATERIAL</t>
  </si>
  <si>
    <t>PLU</t>
  </si>
  <si>
    <t>ZONA</t>
  </si>
  <si>
    <t>MP</t>
  </si>
  <si>
    <t>DNI</t>
  </si>
  <si>
    <t>DIRECCION</t>
  </si>
  <si>
    <t>DEPARTAMENTO</t>
  </si>
  <si>
    <t>PROVINCIA</t>
  </si>
  <si>
    <t>DISTRITO</t>
  </si>
  <si>
    <t>CELULAR</t>
  </si>
  <si>
    <t>CANT UNI</t>
  </si>
  <si>
    <t xml:space="preserve">DEPARTAMENTO </t>
  </si>
  <si>
    <t>MARCA</t>
  </si>
  <si>
    <t>UNID</t>
  </si>
  <si>
    <t>DESCRIPPCION</t>
  </si>
  <si>
    <t>NOMBRE</t>
  </si>
  <si>
    <t>TEXTO</t>
  </si>
  <si>
    <t>CAJAS</t>
  </si>
  <si>
    <t>INCENTIVO</t>
  </si>
  <si>
    <t>CATALOGOS</t>
  </si>
  <si>
    <t>NOMBRE DE ASESORA</t>
  </si>
  <si>
    <t>PCFK</t>
  </si>
  <si>
    <t>SET DE FUENTES REFRACTARIAS X 3 MARINEX</t>
  </si>
  <si>
    <t>ONDULADOR WHITELINE</t>
  </si>
  <si>
    <t>I</t>
  </si>
  <si>
    <t>ROXANA CAROLINA RODRIGUEZ TORRES</t>
  </si>
  <si>
    <t>DZ</t>
  </si>
  <si>
    <t>ASOC. LA CONCORDIA, MZ. B, PARCELA 5A, NAVE A-1 - ALDEA 10</t>
  </si>
  <si>
    <t>LIMA</t>
  </si>
  <si>
    <t>VILLA EL SALVADOR</t>
  </si>
  <si>
    <t>INCENTIVOS PARA DZ</t>
  </si>
  <si>
    <t>ATE</t>
  </si>
  <si>
    <t>CRML</t>
  </si>
  <si>
    <t>OLLAS CACEROLAS X2</t>
  </si>
  <si>
    <t>OLLAS CACEROLAS X3</t>
  </si>
  <si>
    <t>OLLAS CACEROLAS X4</t>
  </si>
  <si>
    <t>OLLAS CACEROLAS X5</t>
  </si>
  <si>
    <t>D</t>
  </si>
  <si>
    <t>KARINA IVETTE CHUMPITAZ MOSSELLI</t>
  </si>
  <si>
    <t>PATRICIA CELESTE CIEZA VASQUEZ</t>
  </si>
  <si>
    <t>KRIZIA COSMOPOLIS POL</t>
  </si>
  <si>
    <t>CALLE EL AYLLU # 290 INTERIOR 22</t>
  </si>
  <si>
    <t>LAMBAYEQUE</t>
  </si>
  <si>
    <t>CHICLAYO</t>
  </si>
  <si>
    <t>LA VICTORIA</t>
  </si>
  <si>
    <t>CALLE ANDRES BELLO, MZ C LT 34 URB SANTA RAQUEL, ATE</t>
  </si>
  <si>
    <t>AV ELVIRA GARCIA 920 DPTO 704 C CONDOMINIO SANTA ELVIRA</t>
  </si>
  <si>
    <t>ASOC. LA CONCORDIA, MZ. B, PARCELA 5A, NAVE A-1 - ALDEA 11</t>
  </si>
  <si>
    <t>ASOC. LA CONCORDIA, MZ. B, PARCELA 5A, NAVE A-1 - ALDEA 12</t>
  </si>
  <si>
    <t>SECADORA DE CABELLO WHITELINE CRML</t>
  </si>
  <si>
    <t>VERONICA LEONOR PONCE DE LEON MACIAS</t>
  </si>
  <si>
    <t>JR. BRASIL 772 LA PERLA</t>
  </si>
  <si>
    <t>CALLAO</t>
  </si>
  <si>
    <t>LA PERLA</t>
  </si>
  <si>
    <t>J</t>
  </si>
  <si>
    <t>A</t>
  </si>
  <si>
    <t>JESSICA MELISSA MARIN ARTEAGA</t>
  </si>
  <si>
    <t>AV.PARACAS 651 - SALAMANCA</t>
  </si>
  <si>
    <t xml:space="preserve">PCFK </t>
  </si>
  <si>
    <t>B</t>
  </si>
  <si>
    <t>YOVANA ROSA PINEDA REYNOSO</t>
  </si>
  <si>
    <t>EL RETABLO 1053 URB EL RETABLO COMAS</t>
  </si>
  <si>
    <t>COMAS</t>
  </si>
  <si>
    <t>MARIA TERESA CHIRINOS CRUZ</t>
  </si>
  <si>
    <t>URB LOS ANGELES DE CAYMA MZ E  LT 1, URB  CAYMA</t>
  </si>
  <si>
    <t>AREQUIPA</t>
  </si>
  <si>
    <t>MARLENI VALDEZ COLLAZOS</t>
  </si>
  <si>
    <t>MZ C1 LOTE 01 LA ARBOLEDA BALNIARIO DE SANTA ROSA</t>
  </si>
  <si>
    <t>ANCON</t>
  </si>
  <si>
    <t>SUSANA VALERIA SOZA NUÑEZ</t>
  </si>
  <si>
    <t>CALLE EL MUELLE 151 URB LAS DELICIAS</t>
  </si>
  <si>
    <t>ERRONEO</t>
  </si>
  <si>
    <t>CORRECTA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</si>
</sst>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Cambria"/>
      <family val="2"/>
    </font>
    <font>
      <sz val="8"/>
      <name val="Cambria"/>
      <family val="2"/>
    </font>
    <font>
      <sz val="10"/>
      <name val="Cambria"/>
      <family val="2"/>
    </font>
    <font>
      <sz val="9"/>
      <color theme="1"/>
      <name val="Cambria"/>
      <family val="2"/>
    </font>
    <font>
      <b/>
      <sz val="9"/>
      <color rgb="FFFF0000"/>
      <name val="Cambria"/>
      <family val="1"/>
    </font>
    <font>
      <b/>
      <sz val="9"/>
      <color rgb="FF000000"/>
      <name val="Cambria"/>
      <family val="2"/>
    </font>
    <font>
      <sz val="9"/>
      <color rgb="FF000000"/>
      <name val="Cambria"/>
      <family val="2"/>
    </font>
    <font>
      <b/>
      <sz val="9"/>
      <color theme="1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D9E1F2"/>
        <bgColor rgb="FFD9E1F2"/>
      </patternFill>
    </fill>
    <fill>
      <patternFill patternType="solid">
        <fgColor rgb="FFFFCCCC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rgb="FF4472C4"/>
      </bottom>
      <diagonal/>
    </border>
    <border>
      <left/>
      <right/>
      <top/>
      <bottom style="thin">
        <color rgb="FF4472C4"/>
      </bottom>
      <diagonal/>
    </border>
    <border>
      <left/>
      <right style="thin">
        <color indexed="64"/>
      </right>
      <top/>
      <bottom style="thin">
        <color rgb="FF4472C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</cellXfs>
  <cellStyles count="1">
    <cellStyle name="Normal" xfId="0" builtinId="0"/>
  </cellStyles>
  <dxfs count="77"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theme="1"/>
        <name val="Cambria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mbria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mbria"/>
        <family val="2"/>
        <scheme val="none"/>
      </font>
      <alignment horizontal="center" vertical="bottom" textRotation="0" wrapText="0" indent="0" justifyLastLine="0" shrinkToFit="0" readingOrder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554ACE7-B7DA-4859-A250-E13B13F90D18}" name="Tabla3" displayName="Tabla3" ref="B3:Q9" totalsRowShown="0" headerRowDxfId="2" dataDxfId="1" headerRowBorderDxfId="76" tableBorderDxfId="75" totalsRowBorderDxfId="74">
  <autoFilter ref="B3:Q9" xr:uid="{6554ACE7-B7DA-4859-A250-E13B13F90D18}"/>
  <sortState xmlns:xlrd2="http://schemas.microsoft.com/office/spreadsheetml/2017/richdata2" ref="B4:Q9">
    <sortCondition ref="H3:H9"/>
  </sortState>
  <tableColumns count="16">
    <tableColumn id="1" xr3:uid="{FB36E818-95E5-4B76-9CD1-506EB565B14E}" name="MARCA " dataDxfId="18" totalsRowDxfId="73"/>
    <tableColumn id="2" xr3:uid="{0941B008-30CC-4C72-BF82-42FE26295E48}" name="CATEGORIA" dataDxfId="17" totalsRowDxfId="72"/>
    <tableColumn id="3" xr3:uid="{9698352E-EABC-4A0E-950E-88570B055618}" name="CAMPAÑA" dataDxfId="16" totalsRowDxfId="71"/>
    <tableColumn id="4" xr3:uid="{63F9784D-AD49-4B07-81CF-D8173D6DF8E5}" name="MATERIAL" dataDxfId="15" totalsRowDxfId="70"/>
    <tableColumn id="5" xr3:uid="{64567160-A457-432E-A8D3-1F93C9393A13}" name="PLU" dataDxfId="14" totalsRowDxfId="69"/>
    <tableColumn id="6" xr3:uid="{7AFFF0BD-1403-4AD7-8AA3-9C018CD07465}" name="MP" dataDxfId="13" totalsRowDxfId="68"/>
    <tableColumn id="7" xr3:uid="{FAA32B98-F3F5-4694-9D50-6F70EB012EC3}" name="ZONA" dataDxfId="12" totalsRowDxfId="67"/>
    <tableColumn id="8" xr3:uid="{CFFA5EB7-97CB-40EF-967F-361BDA658D83}" name="DNI" dataDxfId="11" totalsRowDxfId="66"/>
    <tableColumn id="9" xr3:uid="{9A6ED8A0-7241-4F0D-A52A-A1B9B99802DC}" name="NOMBRE" dataDxfId="10" totalsRowDxfId="65"/>
    <tableColumn id="10" xr3:uid="{46DD982D-A004-4283-BD69-3333D932D2F4}" name="DIRECCION" dataDxfId="9" totalsRowDxfId="64"/>
    <tableColumn id="11" xr3:uid="{C60EF5A0-79B5-4AF9-A0E3-4524C161D2D6}" name="DEPARTAMENTO" dataDxfId="8" totalsRowDxfId="63"/>
    <tableColumn id="12" xr3:uid="{14F1E6DD-BCB7-441F-9966-07681702B3CA}" name="PROVINCIA" dataDxfId="7" totalsRowDxfId="62"/>
    <tableColumn id="13" xr3:uid="{2DAA625F-6B9D-4A5A-A737-D09A37E81BDC}" name="DISTRITO" dataDxfId="6" totalsRowDxfId="61"/>
    <tableColumn id="14" xr3:uid="{A12B23DF-BB61-4AD5-82C6-66BAF38D10CF}" name="CELULAR" dataDxfId="5" totalsRowDxfId="60"/>
    <tableColumn id="15" xr3:uid="{66620A5E-B142-4E34-A073-E8CF5250FB90}" name="CANT UNI" dataDxfId="4" totalsRowDxfId="59"/>
    <tableColumn id="16" xr3:uid="{DDDDB44A-75DE-4A13-B655-03A0D5BD9227}" name="CAJAS" dataDxfId="3" totalsRowDxfId="58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147E907-23EF-41C3-AEAA-9C3413AF134F}" name="Tabla2" displayName="Tabla2" ref="B2:P15" totalsRowShown="0" headerRowDxfId="57" dataDxfId="56">
  <tableColumns count="15">
    <tableColumn id="1" xr3:uid="{297A8CD0-F9A3-4B9B-BF5C-E051E382D630}" name="MARCA " dataDxfId="55" totalsRowDxfId="54"/>
    <tableColumn id="2" xr3:uid="{EC38860B-E5E4-4581-8AA9-B0F0EDABCD80}" name="CATEGORIA" dataDxfId="53" totalsRowDxfId="52"/>
    <tableColumn id="3" xr3:uid="{E3BBFBCD-5AE1-483C-829C-2DF14EBBADCC}" name="MATERIAL" dataDxfId="51" totalsRowDxfId="50"/>
    <tableColumn id="4" xr3:uid="{FCC33B57-B1CF-4875-8493-D3F7D0AC98D4}" name="PLU" dataDxfId="49" totalsRowDxfId="48"/>
    <tableColumn id="5" xr3:uid="{2B79E543-8268-4DE2-AAEF-B9636E1A6E2C}" name="DESCRIPPCION" dataDxfId="47" totalsRowDxfId="46"/>
    <tableColumn id="16" xr3:uid="{A28B43E7-311A-455B-B09D-9193DEEF22A7}" name="MP" dataDxfId="45"/>
    <tableColumn id="6" xr3:uid="{2286D3EA-3D8F-4F3E-92D1-5A6B1EE3B166}" name="ZONA" dataDxfId="44"/>
    <tableColumn id="8" xr3:uid="{165A19AF-6595-4485-A33B-33602E81C2AF}" name="DNI" dataDxfId="43"/>
    <tableColumn id="9" xr3:uid="{C65CC158-A661-4BF0-AE13-2E6641CE015F}" name="DZ" dataDxfId="42"/>
    <tableColumn id="10" xr3:uid="{D4BED2B5-7B27-4795-B0F2-6260BE74D0B3}" name="DIRECCION" dataDxfId="41"/>
    <tableColumn id="11" xr3:uid="{8BB07EAE-D4A1-4D2E-A11E-414DE92E659B}" name="DEPARTAMENTO" dataDxfId="40"/>
    <tableColumn id="12" xr3:uid="{2F66B422-41F1-4067-A26B-EF7C8FD4AD81}" name="PROVINCIA" dataDxfId="39"/>
    <tableColumn id="13" xr3:uid="{765CCBCC-B9C6-40C7-AAA4-F0941BB5FE59}" name="DISTRITO" dataDxfId="38"/>
    <tableColumn id="14" xr3:uid="{F01949EE-8032-4B91-BD05-D9BAB9AE9915}" name="CELULAR" dataDxfId="37" totalsRowDxfId="36"/>
    <tableColumn id="15" xr3:uid="{41DCFBE1-4674-4CD1-A48E-3EAFEE33C1DC}" name="CANT UNI" dataDxfId="35" totalsRowDxfId="34"/>
  </tableColumns>
  <tableStyleInfo name="TableStyleLight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2D8C802-78F9-40B1-8CD8-80B44EC2DA82}" name="Tabla4" displayName="Tabla4" ref="B2:N15" totalsRowShown="0" headerRowDxfId="33" dataDxfId="32">
  <sortState xmlns:xlrd2="http://schemas.microsoft.com/office/spreadsheetml/2017/richdata2" ref="B3:N4">
    <sortCondition ref="D2:D4"/>
  </sortState>
  <tableColumns count="13">
    <tableColumn id="1" xr3:uid="{E9041FBA-3901-467C-BBD0-CE6751A87494}" name="DNI" dataDxfId="31">
      <calculatedColumnFormula>Tabla2[[#This Row],[DNI]]</calculatedColumnFormula>
    </tableColumn>
    <tableColumn id="2" xr3:uid="{C7144205-A1F9-4012-9203-523E6AE37819}" name="ZONA" dataDxfId="30">
      <calculatedColumnFormula>Tabla2[[#This Row],[ZONA]]</calculatedColumnFormula>
    </tableColumn>
    <tableColumn id="3" xr3:uid="{3236EAB6-FC4A-4B17-9946-8F9B9342F229}" name="NOMBRE DE ASESORA" dataDxfId="29">
      <calculatedColumnFormula>Tabla2[[#This Row],[DZ]]</calculatedColumnFormula>
    </tableColumn>
    <tableColumn id="4" xr3:uid="{262BADCD-8C01-4AF0-A3AA-C4600B6F8072}" name="DEPARTAMENTO " dataDxfId="28">
      <calculatedColumnFormula>Tabla2[[#This Row],[DEPARTAMENTO]]</calculatedColumnFormula>
    </tableColumn>
    <tableColumn id="5" xr3:uid="{315AFBAB-99D9-46AA-B35A-1464C45A45A9}" name="PROVINCIA" dataDxfId="27">
      <calculatedColumnFormula>Tabla2[[#This Row],[PROVINCIA]]</calculatedColumnFormula>
    </tableColumn>
    <tableColumn id="6" xr3:uid="{D16F8273-D028-4B1D-AE9E-CA49410C165A}" name="DISTRITO" dataDxfId="26">
      <calculatedColumnFormula>Tabla2[[#This Row],[DISTRITO]]</calculatedColumnFormula>
    </tableColumn>
    <tableColumn id="7" xr3:uid="{6D726E9C-CC03-4E49-85A2-1BB4840520D6}" name="MP" dataDxfId="25">
      <calculatedColumnFormula>Tabla2[[#This Row],[MP]]</calculatedColumnFormula>
    </tableColumn>
    <tableColumn id="8" xr3:uid="{85FDB123-5A52-415D-BA99-F7164F552F2F}" name="DIRECCION" dataDxfId="24">
      <calculatedColumnFormula>Tabla2[[#This Row],[DIRECCION]]</calculatedColumnFormula>
    </tableColumn>
    <tableColumn id="9" xr3:uid="{F67B1C7A-5BE9-47CB-80E2-120CF75269A5}" name="CELULAR" dataDxfId="23">
      <calculatedColumnFormula>Tabla2[[#This Row],[CELULAR]]</calculatedColumnFormula>
    </tableColumn>
    <tableColumn id="10" xr3:uid="{9985641B-29A5-421B-AAE4-6699477235A0}" name="MARCA" dataDxfId="22">
      <calculatedColumnFormula>Tabla2[[#This Row],[MARCA ]]</calculatedColumnFormula>
    </tableColumn>
    <tableColumn id="11" xr3:uid="{09984C52-CF11-4C10-818C-D3BB9E1537DE}" name="CAMPAÑA" dataDxfId="21"/>
    <tableColumn id="12" xr3:uid="{245A1730-0A9E-4293-8B0B-C3C892B69C73}" name="UNID" dataDxfId="20">
      <calculatedColumnFormula>Tabla2[[#This Row],[CANT UNI]]</calculatedColumnFormula>
    </tableColumn>
    <tableColumn id="14" xr3:uid="{142E946E-C49B-4875-9C7E-9BA040BEF6AD}" name="TEXTO" dataDxfId="19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customProperty" Target="../customProperty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493818-8B89-4A9F-9A98-5B03FA67136C}">
  <dimension ref="B2:Q21"/>
  <sheetViews>
    <sheetView showGridLines="0" tabSelected="1" zoomScaleNormal="100" workbookViewId="0">
      <selection activeCell="I11" sqref="I11"/>
    </sheetView>
  </sheetViews>
  <sheetFormatPr baseColWidth="10" defaultColWidth="11.5546875" defaultRowHeight="11.4" x14ac:dyDescent="0.2"/>
  <cols>
    <col min="1" max="1" width="2.44140625" style="2" customWidth="1"/>
    <col min="2" max="2" width="11.5546875" style="1" bestFit="1" customWidth="1"/>
    <col min="3" max="3" width="11.33203125" style="1" bestFit="1" customWidth="1"/>
    <col min="4" max="4" width="9.77734375" style="1" bestFit="1" customWidth="1"/>
    <col min="5" max="5" width="10.21875" style="1" bestFit="1" customWidth="1"/>
    <col min="6" max="6" width="7" style="1" bestFit="1" customWidth="1"/>
    <col min="7" max="7" width="3.6640625" style="1" bestFit="1" customWidth="1"/>
    <col min="8" max="8" width="7" style="1" bestFit="1" customWidth="1"/>
    <col min="9" max="9" width="9" style="1" bestFit="1" customWidth="1"/>
    <col min="10" max="10" width="37.6640625" style="1" customWidth="1"/>
    <col min="11" max="11" width="40.77734375" style="1" customWidth="1"/>
    <col min="12" max="12" width="16.109375" style="1" bestFit="1" customWidth="1"/>
    <col min="13" max="13" width="10.88671875" style="1" bestFit="1" customWidth="1"/>
    <col min="14" max="14" width="10.6640625" style="1" bestFit="1" customWidth="1"/>
    <col min="15" max="15" width="10" style="1" bestFit="1" customWidth="1"/>
    <col min="16" max="16" width="9.5546875" style="1" bestFit="1" customWidth="1"/>
    <col min="17" max="17" width="6.21875" style="2" bestFit="1" customWidth="1"/>
    <col min="18" max="16384" width="11.5546875" style="2"/>
  </cols>
  <sheetData>
    <row r="2" spans="2:17" x14ac:dyDescent="0.2">
      <c r="B2" s="36" t="s">
        <v>75</v>
      </c>
      <c r="Q2" s="1"/>
    </row>
    <row r="3" spans="2:17" x14ac:dyDescent="0.2">
      <c r="B3" s="6" t="s">
        <v>0</v>
      </c>
      <c r="C3" s="7" t="s">
        <v>1</v>
      </c>
      <c r="D3" s="7" t="s">
        <v>2</v>
      </c>
      <c r="E3" s="7" t="s">
        <v>3</v>
      </c>
      <c r="F3" s="7" t="s">
        <v>4</v>
      </c>
      <c r="G3" s="7" t="s">
        <v>6</v>
      </c>
      <c r="H3" s="7" t="s">
        <v>5</v>
      </c>
      <c r="I3" s="7" t="s">
        <v>7</v>
      </c>
      <c r="J3" s="7" t="s">
        <v>18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12</v>
      </c>
      <c r="P3" s="7" t="s">
        <v>13</v>
      </c>
      <c r="Q3" s="8" t="s">
        <v>20</v>
      </c>
    </row>
    <row r="4" spans="2:17" x14ac:dyDescent="0.2">
      <c r="B4" s="9" t="s">
        <v>61</v>
      </c>
      <c r="C4" s="10" t="s">
        <v>22</v>
      </c>
      <c r="D4" s="10">
        <v>202515</v>
      </c>
      <c r="E4" s="10">
        <v>941008</v>
      </c>
      <c r="F4" s="10">
        <v>308615</v>
      </c>
      <c r="G4" s="10" t="s">
        <v>62</v>
      </c>
      <c r="H4" s="10">
        <v>101101</v>
      </c>
      <c r="I4" s="10">
        <v>9970890</v>
      </c>
      <c r="J4" s="10" t="s">
        <v>63</v>
      </c>
      <c r="K4" s="10" t="s">
        <v>64</v>
      </c>
      <c r="L4" s="10" t="s">
        <v>31</v>
      </c>
      <c r="M4" s="10" t="s">
        <v>31</v>
      </c>
      <c r="N4" s="10" t="s">
        <v>65</v>
      </c>
      <c r="O4" s="11">
        <v>982445685</v>
      </c>
      <c r="P4" s="11">
        <v>92</v>
      </c>
      <c r="Q4" s="12">
        <v>2</v>
      </c>
    </row>
    <row r="5" spans="2:17" x14ac:dyDescent="0.2">
      <c r="B5" s="9" t="s">
        <v>24</v>
      </c>
      <c r="C5" s="10" t="s">
        <v>22</v>
      </c>
      <c r="D5" s="10">
        <v>202516</v>
      </c>
      <c r="E5" s="10">
        <v>941010</v>
      </c>
      <c r="F5" s="10">
        <v>308617</v>
      </c>
      <c r="G5" s="10" t="s">
        <v>27</v>
      </c>
      <c r="H5" s="10">
        <v>101104</v>
      </c>
      <c r="I5" s="10">
        <v>10686721</v>
      </c>
      <c r="J5" s="10" t="s">
        <v>69</v>
      </c>
      <c r="K5" s="10" t="s">
        <v>70</v>
      </c>
      <c r="L5" s="10" t="s">
        <v>31</v>
      </c>
      <c r="M5" s="10" t="s">
        <v>31</v>
      </c>
      <c r="N5" s="10" t="s">
        <v>71</v>
      </c>
      <c r="O5" s="11">
        <v>965434932</v>
      </c>
      <c r="P5" s="11">
        <v>138</v>
      </c>
      <c r="Q5" s="12">
        <v>3</v>
      </c>
    </row>
    <row r="6" spans="2:17" x14ac:dyDescent="0.2">
      <c r="B6" s="9" t="s">
        <v>24</v>
      </c>
      <c r="C6" s="10" t="s">
        <v>22</v>
      </c>
      <c r="D6" s="10">
        <v>202516</v>
      </c>
      <c r="E6" s="10">
        <v>941010</v>
      </c>
      <c r="F6" s="10">
        <v>308617</v>
      </c>
      <c r="G6" s="10" t="s">
        <v>27</v>
      </c>
      <c r="H6" s="10">
        <v>101116</v>
      </c>
      <c r="I6" s="10">
        <v>40458698</v>
      </c>
      <c r="J6" s="10" t="s">
        <v>28</v>
      </c>
      <c r="K6" s="10" t="s">
        <v>48</v>
      </c>
      <c r="L6" s="10" t="s">
        <v>31</v>
      </c>
      <c r="M6" s="10" t="s">
        <v>31</v>
      </c>
      <c r="N6" s="10" t="s">
        <v>34</v>
      </c>
      <c r="O6" s="11">
        <v>941381363</v>
      </c>
      <c r="P6" s="11">
        <v>92</v>
      </c>
      <c r="Q6" s="12">
        <v>2</v>
      </c>
    </row>
    <row r="7" spans="2:17" x14ac:dyDescent="0.2">
      <c r="B7" s="13" t="s">
        <v>24</v>
      </c>
      <c r="C7" s="14" t="s">
        <v>22</v>
      </c>
      <c r="D7" s="14">
        <v>202516</v>
      </c>
      <c r="E7" s="14">
        <v>941002</v>
      </c>
      <c r="F7" s="14">
        <v>308609</v>
      </c>
      <c r="G7" s="14" t="s">
        <v>27</v>
      </c>
      <c r="H7" s="14">
        <v>103101</v>
      </c>
      <c r="I7" s="14">
        <v>29646907</v>
      </c>
      <c r="J7" s="14" t="s">
        <v>66</v>
      </c>
      <c r="K7" s="14" t="s">
        <v>67</v>
      </c>
      <c r="L7" s="14" t="s">
        <v>68</v>
      </c>
      <c r="M7" s="14" t="s">
        <v>68</v>
      </c>
      <c r="N7" s="14" t="s">
        <v>68</v>
      </c>
      <c r="O7" s="15">
        <v>978757107</v>
      </c>
      <c r="P7" s="15">
        <v>184</v>
      </c>
      <c r="Q7" s="16">
        <v>4</v>
      </c>
    </row>
    <row r="8" spans="2:17" x14ac:dyDescent="0.2">
      <c r="B8" s="13" t="s">
        <v>35</v>
      </c>
      <c r="C8" s="14" t="s">
        <v>22</v>
      </c>
      <c r="D8" s="14">
        <v>202515</v>
      </c>
      <c r="E8" s="14">
        <v>941270</v>
      </c>
      <c r="F8" s="14">
        <v>390961</v>
      </c>
      <c r="G8" s="14" t="s">
        <v>58</v>
      </c>
      <c r="H8" s="14">
        <v>201118</v>
      </c>
      <c r="I8" s="14">
        <v>40291376</v>
      </c>
      <c r="J8" s="14" t="s">
        <v>59</v>
      </c>
      <c r="K8" s="14" t="s">
        <v>60</v>
      </c>
      <c r="L8" s="14" t="s">
        <v>31</v>
      </c>
      <c r="M8" s="14" t="s">
        <v>31</v>
      </c>
      <c r="N8" s="14" t="s">
        <v>34</v>
      </c>
      <c r="O8" s="15">
        <v>963217037</v>
      </c>
      <c r="P8" s="15">
        <v>46</v>
      </c>
      <c r="Q8" s="16">
        <v>1</v>
      </c>
    </row>
    <row r="9" spans="2:17" x14ac:dyDescent="0.2">
      <c r="B9" s="13" t="s">
        <v>35</v>
      </c>
      <c r="C9" s="14" t="s">
        <v>22</v>
      </c>
      <c r="D9" s="14">
        <v>202516</v>
      </c>
      <c r="E9" s="14">
        <v>941266</v>
      </c>
      <c r="F9" s="14">
        <v>390957</v>
      </c>
      <c r="G9" s="14" t="s">
        <v>27</v>
      </c>
      <c r="H9" s="14">
        <v>203101</v>
      </c>
      <c r="I9" s="14">
        <v>29646907</v>
      </c>
      <c r="J9" s="14" t="s">
        <v>66</v>
      </c>
      <c r="K9" s="14" t="s">
        <v>67</v>
      </c>
      <c r="L9" s="14" t="s">
        <v>68</v>
      </c>
      <c r="M9" s="14" t="s">
        <v>68</v>
      </c>
      <c r="N9" s="14" t="s">
        <v>68</v>
      </c>
      <c r="O9" s="15">
        <v>978757107</v>
      </c>
      <c r="P9" s="15">
        <v>184</v>
      </c>
      <c r="Q9" s="16">
        <v>4</v>
      </c>
    </row>
    <row r="14" spans="2:17" x14ac:dyDescent="0.2">
      <c r="B14" s="35" t="s">
        <v>74</v>
      </c>
    </row>
    <row r="15" spans="2:17" x14ac:dyDescent="0.2">
      <c r="B15" s="17" t="s">
        <v>0</v>
      </c>
      <c r="C15" s="18" t="s">
        <v>1</v>
      </c>
      <c r="D15" s="18" t="s">
        <v>2</v>
      </c>
      <c r="E15" s="18" t="s">
        <v>3</v>
      </c>
      <c r="F15" s="18" t="s">
        <v>4</v>
      </c>
      <c r="G15" s="18" t="s">
        <v>6</v>
      </c>
      <c r="H15" s="18" t="s">
        <v>5</v>
      </c>
      <c r="I15" s="18" t="s">
        <v>7</v>
      </c>
      <c r="J15" s="18" t="s">
        <v>18</v>
      </c>
      <c r="K15" s="18" t="s">
        <v>8</v>
      </c>
      <c r="L15" s="18" t="s">
        <v>9</v>
      </c>
      <c r="M15" s="18" t="s">
        <v>10</v>
      </c>
      <c r="N15" s="18" t="s">
        <v>11</v>
      </c>
      <c r="O15" s="18" t="s">
        <v>12</v>
      </c>
      <c r="P15" s="18" t="s">
        <v>13</v>
      </c>
      <c r="Q15" s="19" t="s">
        <v>20</v>
      </c>
    </row>
    <row r="16" spans="2:17" x14ac:dyDescent="0.2">
      <c r="B16" s="20" t="s">
        <v>61</v>
      </c>
      <c r="C16" s="21" t="s">
        <v>22</v>
      </c>
      <c r="D16" s="21">
        <v>202515</v>
      </c>
      <c r="E16" s="21">
        <v>941008</v>
      </c>
      <c r="F16" s="21">
        <v>308615</v>
      </c>
      <c r="G16" s="21" t="s">
        <v>62</v>
      </c>
      <c r="H16" s="21">
        <v>101101</v>
      </c>
      <c r="I16" s="21">
        <v>9970890</v>
      </c>
      <c r="J16" s="21" t="s">
        <v>63</v>
      </c>
      <c r="K16" s="21" t="s">
        <v>64</v>
      </c>
      <c r="L16" s="21" t="s">
        <v>31</v>
      </c>
      <c r="M16" s="21" t="s">
        <v>31</v>
      </c>
      <c r="N16" s="21" t="s">
        <v>65</v>
      </c>
      <c r="O16" s="21">
        <v>982445685</v>
      </c>
      <c r="P16" s="21">
        <v>92</v>
      </c>
      <c r="Q16" s="22">
        <v>2</v>
      </c>
    </row>
    <row r="17" spans="2:17" s="5" customFormat="1" x14ac:dyDescent="0.2">
      <c r="B17" s="23" t="s">
        <v>24</v>
      </c>
      <c r="C17" s="24" t="s">
        <v>22</v>
      </c>
      <c r="D17" s="24">
        <v>202516</v>
      </c>
      <c r="E17" s="24">
        <v>941010</v>
      </c>
      <c r="F17" s="24">
        <v>308617</v>
      </c>
      <c r="G17" s="24" t="s">
        <v>40</v>
      </c>
      <c r="H17" s="24">
        <v>102201</v>
      </c>
      <c r="I17" s="24">
        <v>16719959</v>
      </c>
      <c r="J17" s="24" t="s">
        <v>72</v>
      </c>
      <c r="K17" s="24" t="s">
        <v>73</v>
      </c>
      <c r="L17" s="24" t="s">
        <v>45</v>
      </c>
      <c r="M17" s="24" t="s">
        <v>46</v>
      </c>
      <c r="N17" s="24" t="s">
        <v>46</v>
      </c>
      <c r="O17" s="24">
        <v>989170076</v>
      </c>
      <c r="P17" s="24">
        <v>138</v>
      </c>
      <c r="Q17" s="25">
        <v>3</v>
      </c>
    </row>
    <row r="18" spans="2:17" s="5" customFormat="1" x14ac:dyDescent="0.2">
      <c r="B18" s="26" t="s">
        <v>24</v>
      </c>
      <c r="C18" s="27" t="s">
        <v>22</v>
      </c>
      <c r="D18" s="27">
        <v>202516</v>
      </c>
      <c r="E18" s="27">
        <v>941010</v>
      </c>
      <c r="F18" s="27">
        <v>308617</v>
      </c>
      <c r="G18" s="27" t="s">
        <v>40</v>
      </c>
      <c r="H18" s="27">
        <v>102202</v>
      </c>
      <c r="I18" s="27">
        <v>45484468</v>
      </c>
      <c r="J18" s="27" t="s">
        <v>43</v>
      </c>
      <c r="K18" s="27" t="s">
        <v>49</v>
      </c>
      <c r="L18" s="27" t="s">
        <v>45</v>
      </c>
      <c r="M18" s="27" t="s">
        <v>46</v>
      </c>
      <c r="N18" s="27" t="s">
        <v>46</v>
      </c>
      <c r="O18" s="27">
        <v>963361059</v>
      </c>
      <c r="P18" s="27">
        <v>92</v>
      </c>
      <c r="Q18" s="28">
        <v>2</v>
      </c>
    </row>
    <row r="19" spans="2:17" x14ac:dyDescent="0.2">
      <c r="B19" s="20" t="s">
        <v>24</v>
      </c>
      <c r="C19" s="21" t="s">
        <v>22</v>
      </c>
      <c r="D19" s="21">
        <v>202514</v>
      </c>
      <c r="E19" s="21">
        <v>941002</v>
      </c>
      <c r="F19" s="21">
        <v>308609</v>
      </c>
      <c r="G19" s="21" t="s">
        <v>27</v>
      </c>
      <c r="H19" s="21">
        <v>103101</v>
      </c>
      <c r="I19" s="21">
        <v>29646907</v>
      </c>
      <c r="J19" s="21" t="s">
        <v>66</v>
      </c>
      <c r="K19" s="21" t="s">
        <v>67</v>
      </c>
      <c r="L19" s="21" t="s">
        <v>68</v>
      </c>
      <c r="M19" s="21" t="s">
        <v>68</v>
      </c>
      <c r="N19" s="21" t="s">
        <v>68</v>
      </c>
      <c r="O19" s="21">
        <v>978757107</v>
      </c>
      <c r="P19" s="21">
        <v>184</v>
      </c>
      <c r="Q19" s="22">
        <v>4</v>
      </c>
    </row>
    <row r="20" spans="2:17" x14ac:dyDescent="0.2">
      <c r="B20" s="29" t="s">
        <v>35</v>
      </c>
      <c r="C20" s="30" t="s">
        <v>22</v>
      </c>
      <c r="D20" s="30">
        <v>202515</v>
      </c>
      <c r="E20" s="30">
        <v>941270</v>
      </c>
      <c r="F20" s="30">
        <v>390961</v>
      </c>
      <c r="G20" s="30" t="s">
        <v>58</v>
      </c>
      <c r="H20" s="30">
        <v>201118</v>
      </c>
      <c r="I20" s="30">
        <v>40291376</v>
      </c>
      <c r="J20" s="30" t="s">
        <v>59</v>
      </c>
      <c r="K20" s="30" t="s">
        <v>60</v>
      </c>
      <c r="L20" s="30" t="s">
        <v>31</v>
      </c>
      <c r="M20" s="30" t="s">
        <v>31</v>
      </c>
      <c r="N20" s="30" t="s">
        <v>34</v>
      </c>
      <c r="O20" s="30">
        <v>963217037</v>
      </c>
      <c r="P20" s="30">
        <v>46</v>
      </c>
      <c r="Q20" s="31">
        <v>1</v>
      </c>
    </row>
    <row r="21" spans="2:17" x14ac:dyDescent="0.2">
      <c r="B21" s="32" t="s">
        <v>35</v>
      </c>
      <c r="C21" s="33" t="s">
        <v>22</v>
      </c>
      <c r="D21" s="33">
        <v>202514</v>
      </c>
      <c r="E21" s="33">
        <v>941266</v>
      </c>
      <c r="F21" s="33">
        <v>390957</v>
      </c>
      <c r="G21" s="33" t="s">
        <v>27</v>
      </c>
      <c r="H21" s="33">
        <v>203101</v>
      </c>
      <c r="I21" s="33">
        <v>29646907</v>
      </c>
      <c r="J21" s="33" t="s">
        <v>66</v>
      </c>
      <c r="K21" s="33" t="s">
        <v>67</v>
      </c>
      <c r="L21" s="33" t="s">
        <v>68</v>
      </c>
      <c r="M21" s="33" t="s">
        <v>68</v>
      </c>
      <c r="N21" s="33" t="s">
        <v>68</v>
      </c>
      <c r="O21" s="33">
        <v>978757107</v>
      </c>
      <c r="P21" s="33">
        <v>184</v>
      </c>
      <c r="Q21" s="34">
        <v>4</v>
      </c>
    </row>
  </sheetData>
  <phoneticPr fontId="1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D086F-E742-49ED-9D22-4A92CD388400}">
  <dimension ref="B2:P15"/>
  <sheetViews>
    <sheetView showGridLines="0" zoomScale="80" zoomScaleNormal="80" workbookViewId="0">
      <selection activeCell="B2" sqref="B2"/>
    </sheetView>
  </sheetViews>
  <sheetFormatPr baseColWidth="10" defaultRowHeight="13.2" x14ac:dyDescent="0.25"/>
  <cols>
    <col min="1" max="1" width="3.6640625" style="3" customWidth="1"/>
    <col min="2" max="2" width="7.77734375" style="3" bestFit="1" customWidth="1"/>
    <col min="3" max="3" width="16.21875" style="3" bestFit="1" customWidth="1"/>
    <col min="4" max="4" width="15.44140625" style="3" bestFit="1" customWidth="1"/>
    <col min="5" max="5" width="9.88671875" style="3" bestFit="1" customWidth="1"/>
    <col min="6" max="6" width="40.33203125" style="3" bestFit="1" customWidth="1"/>
    <col min="7" max="7" width="9.109375" style="3" bestFit="1" customWidth="1"/>
    <col min="8" max="8" width="11.109375" style="3" bestFit="1" customWidth="1"/>
    <col min="9" max="9" width="9.6640625" style="3" bestFit="1" customWidth="1"/>
    <col min="10" max="10" width="35.88671875" style="3" bestFit="1" customWidth="1"/>
    <col min="11" max="11" width="74.5546875" style="3" bestFit="1" customWidth="1"/>
    <col min="12" max="12" width="20.77734375" style="3" bestFit="1" customWidth="1"/>
    <col min="13" max="13" width="16" style="3" bestFit="1" customWidth="1"/>
    <col min="14" max="14" width="18.21875" style="3" bestFit="1" customWidth="1"/>
    <col min="15" max="15" width="14.109375" style="3" bestFit="1" customWidth="1"/>
    <col min="16" max="16" width="14.5546875" style="3" bestFit="1" customWidth="1"/>
    <col min="17" max="16384" width="11.5546875" style="3"/>
  </cols>
  <sheetData>
    <row r="2" spans="2:16" x14ac:dyDescent="0.25">
      <c r="B2" s="3" t="s">
        <v>0</v>
      </c>
      <c r="C2" s="3" t="s">
        <v>1</v>
      </c>
      <c r="D2" s="3" t="s">
        <v>3</v>
      </c>
      <c r="E2" s="3" t="s">
        <v>4</v>
      </c>
      <c r="F2" s="3" t="s">
        <v>17</v>
      </c>
      <c r="G2" s="3" t="s">
        <v>6</v>
      </c>
      <c r="H2" s="3" t="s">
        <v>5</v>
      </c>
      <c r="I2" s="3" t="s">
        <v>7</v>
      </c>
      <c r="J2" s="3" t="s">
        <v>29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</row>
    <row r="3" spans="2:16" x14ac:dyDescent="0.25">
      <c r="B3" s="4" t="s">
        <v>35</v>
      </c>
      <c r="C3" s="4" t="s">
        <v>21</v>
      </c>
      <c r="D3" s="4">
        <v>923506</v>
      </c>
      <c r="E3" s="4">
        <v>508249</v>
      </c>
      <c r="F3" s="4" t="s">
        <v>36</v>
      </c>
      <c r="G3" s="4" t="s">
        <v>27</v>
      </c>
      <c r="H3" s="4">
        <v>201116</v>
      </c>
      <c r="I3" s="4">
        <v>40126447</v>
      </c>
      <c r="J3" s="4" t="s">
        <v>41</v>
      </c>
      <c r="K3" s="4" t="s">
        <v>30</v>
      </c>
      <c r="L3" s="4" t="s">
        <v>31</v>
      </c>
      <c r="M3" s="4" t="s">
        <v>31</v>
      </c>
      <c r="N3" s="4" t="s">
        <v>32</v>
      </c>
      <c r="O3" s="4">
        <v>993203721</v>
      </c>
      <c r="P3" s="4">
        <v>1</v>
      </c>
    </row>
    <row r="4" spans="2:16" x14ac:dyDescent="0.25">
      <c r="B4" s="4" t="s">
        <v>35</v>
      </c>
      <c r="C4" s="4" t="s">
        <v>21</v>
      </c>
      <c r="D4" s="4">
        <v>923873</v>
      </c>
      <c r="E4" s="4">
        <v>660426</v>
      </c>
      <c r="F4" s="4" t="s">
        <v>25</v>
      </c>
      <c r="G4" s="4" t="s">
        <v>27</v>
      </c>
      <c r="H4" s="4">
        <v>201116</v>
      </c>
      <c r="I4" s="4">
        <v>40126447</v>
      </c>
      <c r="J4" s="4" t="s">
        <v>41</v>
      </c>
      <c r="K4" s="4" t="s">
        <v>50</v>
      </c>
      <c r="L4" s="4" t="s">
        <v>31</v>
      </c>
      <c r="M4" s="4" t="s">
        <v>31</v>
      </c>
      <c r="N4" s="4" t="s">
        <v>32</v>
      </c>
      <c r="O4" s="4">
        <v>993203721</v>
      </c>
      <c r="P4" s="4">
        <v>1</v>
      </c>
    </row>
    <row r="5" spans="2:16" x14ac:dyDescent="0.25">
      <c r="B5" s="4" t="s">
        <v>35</v>
      </c>
      <c r="C5" s="4" t="s">
        <v>21</v>
      </c>
      <c r="D5" s="4">
        <v>923574</v>
      </c>
      <c r="E5" s="4">
        <v>508383</v>
      </c>
      <c r="F5" s="4" t="s">
        <v>26</v>
      </c>
      <c r="G5" s="4" t="s">
        <v>27</v>
      </c>
      <c r="H5" s="4">
        <v>201116</v>
      </c>
      <c r="I5" s="4">
        <v>40126447</v>
      </c>
      <c r="J5" s="4" t="s">
        <v>41</v>
      </c>
      <c r="K5" s="4" t="s">
        <v>51</v>
      </c>
      <c r="L5" s="4" t="s">
        <v>31</v>
      </c>
      <c r="M5" s="4" t="s">
        <v>31</v>
      </c>
      <c r="N5" s="4" t="s">
        <v>32</v>
      </c>
      <c r="O5" s="4">
        <v>993203721</v>
      </c>
      <c r="P5" s="4">
        <v>1</v>
      </c>
    </row>
    <row r="6" spans="2:16" x14ac:dyDescent="0.25">
      <c r="B6" s="4" t="s">
        <v>35</v>
      </c>
      <c r="C6" s="4" t="s">
        <v>21</v>
      </c>
      <c r="D6" s="4">
        <v>923506</v>
      </c>
      <c r="E6" s="4">
        <v>508249</v>
      </c>
      <c r="F6" s="4" t="s">
        <v>37</v>
      </c>
      <c r="G6" s="4" t="s">
        <v>40</v>
      </c>
      <c r="H6" s="4">
        <v>202202</v>
      </c>
      <c r="I6" s="4">
        <v>41896903</v>
      </c>
      <c r="J6" s="4" t="s">
        <v>42</v>
      </c>
      <c r="K6" s="4" t="s">
        <v>44</v>
      </c>
      <c r="L6" s="4" t="s">
        <v>45</v>
      </c>
      <c r="M6" s="4" t="s">
        <v>46</v>
      </c>
      <c r="N6" s="4" t="s">
        <v>47</v>
      </c>
      <c r="O6" s="4">
        <v>941380170</v>
      </c>
      <c r="P6" s="4">
        <v>1</v>
      </c>
    </row>
    <row r="7" spans="2:16" x14ac:dyDescent="0.25">
      <c r="B7" s="4" t="s">
        <v>35</v>
      </c>
      <c r="C7" s="4" t="s">
        <v>21</v>
      </c>
      <c r="D7" s="4">
        <v>923873</v>
      </c>
      <c r="E7" s="4">
        <v>660426</v>
      </c>
      <c r="F7" s="4" t="s">
        <v>25</v>
      </c>
      <c r="G7" s="4" t="s">
        <v>40</v>
      </c>
      <c r="H7" s="4">
        <v>202202</v>
      </c>
      <c r="I7" s="4">
        <v>41896903</v>
      </c>
      <c r="J7" s="4" t="s">
        <v>42</v>
      </c>
      <c r="K7" s="4" t="s">
        <v>44</v>
      </c>
      <c r="L7" s="4" t="s">
        <v>45</v>
      </c>
      <c r="M7" s="4" t="s">
        <v>46</v>
      </c>
      <c r="N7" s="4" t="s">
        <v>47</v>
      </c>
      <c r="O7" s="4">
        <v>941380170</v>
      </c>
      <c r="P7" s="4">
        <v>1</v>
      </c>
    </row>
    <row r="8" spans="2:16" x14ac:dyDescent="0.25">
      <c r="B8" s="4" t="s">
        <v>35</v>
      </c>
      <c r="C8" s="4" t="s">
        <v>21</v>
      </c>
      <c r="D8" s="4">
        <v>923574</v>
      </c>
      <c r="E8" s="4">
        <v>508383</v>
      </c>
      <c r="F8" s="4" t="s">
        <v>26</v>
      </c>
      <c r="G8" s="4" t="s">
        <v>40</v>
      </c>
      <c r="H8" s="4">
        <v>202202</v>
      </c>
      <c r="I8" s="4">
        <v>41896903</v>
      </c>
      <c r="J8" s="4" t="s">
        <v>42</v>
      </c>
      <c r="K8" s="4" t="s">
        <v>44</v>
      </c>
      <c r="L8" s="4" t="s">
        <v>45</v>
      </c>
      <c r="M8" s="4" t="s">
        <v>46</v>
      </c>
      <c r="N8" s="4" t="s">
        <v>47</v>
      </c>
      <c r="O8" s="4">
        <v>941380170</v>
      </c>
      <c r="P8" s="4">
        <v>1</v>
      </c>
    </row>
    <row r="9" spans="2:16" x14ac:dyDescent="0.25">
      <c r="B9" s="4" t="s">
        <v>24</v>
      </c>
      <c r="C9" s="4" t="s">
        <v>21</v>
      </c>
      <c r="D9" s="4">
        <v>923506</v>
      </c>
      <c r="E9" s="4">
        <v>508249</v>
      </c>
      <c r="F9" s="4" t="s">
        <v>38</v>
      </c>
      <c r="G9" s="4" t="s">
        <v>27</v>
      </c>
      <c r="H9" s="4">
        <v>101116</v>
      </c>
      <c r="I9" s="4">
        <v>40458698</v>
      </c>
      <c r="J9" s="4" t="s">
        <v>28</v>
      </c>
      <c r="K9" s="4" t="s">
        <v>48</v>
      </c>
      <c r="L9" s="4" t="s">
        <v>31</v>
      </c>
      <c r="M9" s="4" t="s">
        <v>31</v>
      </c>
      <c r="N9" s="4" t="s">
        <v>34</v>
      </c>
      <c r="O9" s="4">
        <v>941381363</v>
      </c>
      <c r="P9" s="4">
        <v>1</v>
      </c>
    </row>
    <row r="10" spans="2:16" x14ac:dyDescent="0.25">
      <c r="B10" s="4" t="s">
        <v>24</v>
      </c>
      <c r="C10" s="4" t="s">
        <v>21</v>
      </c>
      <c r="D10" s="4">
        <v>923873</v>
      </c>
      <c r="E10" s="4">
        <v>660426</v>
      </c>
      <c r="F10" s="4" t="s">
        <v>25</v>
      </c>
      <c r="G10" s="4" t="s">
        <v>27</v>
      </c>
      <c r="H10" s="4">
        <v>101116</v>
      </c>
      <c r="I10" s="4">
        <v>40458698</v>
      </c>
      <c r="J10" s="4" t="s">
        <v>28</v>
      </c>
      <c r="K10" s="4" t="s">
        <v>48</v>
      </c>
      <c r="L10" s="4" t="s">
        <v>31</v>
      </c>
      <c r="M10" s="4" t="s">
        <v>31</v>
      </c>
      <c r="N10" s="4" t="s">
        <v>34</v>
      </c>
      <c r="O10" s="4">
        <v>941381363</v>
      </c>
      <c r="P10" s="4">
        <v>1</v>
      </c>
    </row>
    <row r="11" spans="2:16" x14ac:dyDescent="0.25">
      <c r="B11" s="4" t="s">
        <v>24</v>
      </c>
      <c r="C11" s="4" t="s">
        <v>21</v>
      </c>
      <c r="D11" s="4">
        <v>923574</v>
      </c>
      <c r="E11" s="4">
        <v>508383</v>
      </c>
      <c r="F11" s="4" t="s">
        <v>26</v>
      </c>
      <c r="G11" s="4" t="s">
        <v>27</v>
      </c>
      <c r="H11" s="4">
        <v>101116</v>
      </c>
      <c r="I11" s="4">
        <v>40458698</v>
      </c>
      <c r="J11" s="4" t="s">
        <v>28</v>
      </c>
      <c r="K11" s="4" t="s">
        <v>48</v>
      </c>
      <c r="L11" s="4" t="s">
        <v>31</v>
      </c>
      <c r="M11" s="4" t="s">
        <v>31</v>
      </c>
      <c r="N11" s="4" t="s">
        <v>34</v>
      </c>
      <c r="O11" s="4">
        <v>941381363</v>
      </c>
      <c r="P11" s="4">
        <v>1</v>
      </c>
    </row>
    <row r="12" spans="2:16" x14ac:dyDescent="0.25">
      <c r="B12" s="4" t="s">
        <v>24</v>
      </c>
      <c r="C12" s="4" t="s">
        <v>21</v>
      </c>
      <c r="D12" s="4">
        <v>923506</v>
      </c>
      <c r="E12" s="4">
        <v>508249</v>
      </c>
      <c r="F12" s="4" t="s">
        <v>39</v>
      </c>
      <c r="G12" s="4" t="s">
        <v>40</v>
      </c>
      <c r="H12" s="4">
        <v>102202</v>
      </c>
      <c r="I12" s="4">
        <v>45484468</v>
      </c>
      <c r="J12" s="4" t="s">
        <v>43</v>
      </c>
      <c r="K12" s="4" t="s">
        <v>49</v>
      </c>
      <c r="L12" s="4" t="s">
        <v>45</v>
      </c>
      <c r="M12" s="4" t="s">
        <v>46</v>
      </c>
      <c r="N12" s="4" t="s">
        <v>46</v>
      </c>
      <c r="O12" s="4">
        <v>963361059</v>
      </c>
      <c r="P12" s="4">
        <v>1</v>
      </c>
    </row>
    <row r="13" spans="2:16" x14ac:dyDescent="0.25">
      <c r="B13" s="4" t="s">
        <v>24</v>
      </c>
      <c r="C13" s="4" t="s">
        <v>21</v>
      </c>
      <c r="D13" s="4">
        <v>923873</v>
      </c>
      <c r="E13" s="4">
        <v>660426</v>
      </c>
      <c r="F13" s="4" t="s">
        <v>25</v>
      </c>
      <c r="G13" s="4" t="s">
        <v>40</v>
      </c>
      <c r="H13" s="4">
        <v>102202</v>
      </c>
      <c r="I13" s="4">
        <v>45484468</v>
      </c>
      <c r="J13" s="4" t="s">
        <v>43</v>
      </c>
      <c r="K13" s="4" t="s">
        <v>49</v>
      </c>
      <c r="L13" s="4" t="s">
        <v>45</v>
      </c>
      <c r="M13" s="4" t="s">
        <v>46</v>
      </c>
      <c r="N13" s="4" t="s">
        <v>46</v>
      </c>
      <c r="O13" s="4">
        <v>963361059</v>
      </c>
      <c r="P13" s="4">
        <v>1</v>
      </c>
    </row>
    <row r="14" spans="2:16" x14ac:dyDescent="0.25">
      <c r="B14" s="4" t="s">
        <v>24</v>
      </c>
      <c r="C14" s="4" t="s">
        <v>21</v>
      </c>
      <c r="D14" s="4">
        <v>923574</v>
      </c>
      <c r="E14" s="4">
        <v>508383</v>
      </c>
      <c r="F14" s="4" t="s">
        <v>26</v>
      </c>
      <c r="G14" s="4" t="s">
        <v>40</v>
      </c>
      <c r="H14" s="4">
        <v>102202</v>
      </c>
      <c r="I14" s="4">
        <v>45484468</v>
      </c>
      <c r="J14" s="4" t="s">
        <v>43</v>
      </c>
      <c r="K14" s="4" t="s">
        <v>49</v>
      </c>
      <c r="L14" s="4" t="s">
        <v>45</v>
      </c>
      <c r="M14" s="4" t="s">
        <v>46</v>
      </c>
      <c r="N14" s="4" t="s">
        <v>46</v>
      </c>
      <c r="O14" s="4">
        <v>963361059</v>
      </c>
      <c r="P14" s="4">
        <v>1</v>
      </c>
    </row>
    <row r="15" spans="2:16" x14ac:dyDescent="0.25">
      <c r="B15" s="4" t="s">
        <v>35</v>
      </c>
      <c r="C15" s="4" t="s">
        <v>21</v>
      </c>
      <c r="D15" s="4">
        <v>923893</v>
      </c>
      <c r="E15" s="4">
        <v>663738</v>
      </c>
      <c r="F15" s="4" t="s">
        <v>52</v>
      </c>
      <c r="G15" s="4" t="s">
        <v>57</v>
      </c>
      <c r="H15" s="4">
        <v>201103</v>
      </c>
      <c r="I15" s="4">
        <v>25856890</v>
      </c>
      <c r="J15" s="4" t="s">
        <v>53</v>
      </c>
      <c r="K15" s="4" t="s">
        <v>54</v>
      </c>
      <c r="L15" s="4" t="s">
        <v>31</v>
      </c>
      <c r="M15" s="4" t="s">
        <v>55</v>
      </c>
      <c r="N15" s="4" t="s">
        <v>56</v>
      </c>
      <c r="O15" s="4">
        <v>961296756</v>
      </c>
      <c r="P15" s="4">
        <v>1</v>
      </c>
    </row>
  </sheetData>
  <phoneticPr fontId="1" type="noConversion"/>
  <pageMargins left="0.7" right="0.7" top="0.75" bottom="0.75" header="0.3" footer="0.3"/>
  <pageSetup orientation="portrait" r:id="rId1"/>
  <customProperties>
    <customPr name="_pios_id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70A3F-3EA4-4E05-B7CD-5CFD89B1DE2D}">
  <dimension ref="B2:N15"/>
  <sheetViews>
    <sheetView showGridLines="0" zoomScale="80" zoomScaleNormal="80" workbookViewId="0">
      <selection activeCell="B2" sqref="B2"/>
    </sheetView>
  </sheetViews>
  <sheetFormatPr baseColWidth="10" defaultRowHeight="13.2" x14ac:dyDescent="0.25"/>
  <cols>
    <col min="1" max="1" width="2.77734375" style="3" customWidth="1"/>
    <col min="2" max="2" width="9.6640625" style="3" bestFit="1" customWidth="1"/>
    <col min="3" max="3" width="11.109375" style="3" bestFit="1" customWidth="1"/>
    <col min="4" max="4" width="35.88671875" style="3" bestFit="1" customWidth="1"/>
    <col min="5" max="5" width="21.33203125" style="3" bestFit="1" customWidth="1"/>
    <col min="6" max="6" width="16" style="3" bestFit="1" customWidth="1"/>
    <col min="7" max="7" width="22.77734375" style="3" bestFit="1" customWidth="1"/>
    <col min="8" max="8" width="9.109375" style="3" bestFit="1" customWidth="1"/>
    <col min="9" max="9" width="74.5546875" style="3" bestFit="1" customWidth="1"/>
    <col min="10" max="10" width="14.109375" style="3" bestFit="1" customWidth="1"/>
    <col min="11" max="11" width="12.44140625" style="3" bestFit="1" customWidth="1"/>
    <col min="12" max="12" width="14.6640625" style="3" bestFit="1" customWidth="1"/>
    <col min="13" max="13" width="11" style="3" bestFit="1" customWidth="1"/>
    <col min="14" max="14" width="40.33203125" style="3" bestFit="1" customWidth="1"/>
    <col min="15" max="16384" width="11.5546875" style="3"/>
  </cols>
  <sheetData>
    <row r="2" spans="2:14" x14ac:dyDescent="0.25">
      <c r="B2" s="3" t="s">
        <v>7</v>
      </c>
      <c r="C2" s="3" t="s">
        <v>5</v>
      </c>
      <c r="D2" s="3" t="s">
        <v>23</v>
      </c>
      <c r="E2" s="3" t="s">
        <v>14</v>
      </c>
      <c r="F2" s="3" t="s">
        <v>10</v>
      </c>
      <c r="G2" s="3" t="s">
        <v>11</v>
      </c>
      <c r="H2" s="3" t="s">
        <v>6</v>
      </c>
      <c r="I2" s="3" t="s">
        <v>8</v>
      </c>
      <c r="J2" s="3" t="s">
        <v>12</v>
      </c>
      <c r="K2" s="3" t="s">
        <v>15</v>
      </c>
      <c r="L2" s="3" t="s">
        <v>2</v>
      </c>
      <c r="M2" s="3" t="s">
        <v>16</v>
      </c>
      <c r="N2" s="3" t="s">
        <v>19</v>
      </c>
    </row>
    <row r="3" spans="2:14" x14ac:dyDescent="0.25">
      <c r="B3" s="3">
        <f>Tabla2[[#This Row],[DNI]]</f>
        <v>40126447</v>
      </c>
      <c r="C3" s="3">
        <f>Tabla2[[#This Row],[ZONA]]</f>
        <v>201116</v>
      </c>
      <c r="D3" s="3" t="str">
        <f>Tabla2[[#This Row],[DZ]]</f>
        <v>KARINA IVETTE CHUMPITAZ MOSSELLI</v>
      </c>
      <c r="E3" s="3" t="str">
        <f>Tabla2[[#This Row],[DEPARTAMENTO]]</f>
        <v>LIMA</v>
      </c>
      <c r="F3" s="3" t="str">
        <f>Tabla2[[#This Row],[PROVINCIA]]</f>
        <v>LIMA</v>
      </c>
      <c r="G3" s="3" t="str">
        <f>Tabla2[[#This Row],[DISTRITO]]</f>
        <v>VILLA EL SALVADOR</v>
      </c>
      <c r="H3" s="3" t="str">
        <f>Tabla2[[#This Row],[MP]]</f>
        <v>I</v>
      </c>
      <c r="I3" s="3" t="str">
        <f>Tabla2[[#This Row],[DIRECCION]]</f>
        <v>ASOC. LA CONCORDIA, MZ. B, PARCELA 5A, NAVE A-1 - ALDEA 10</v>
      </c>
      <c r="J3" s="3">
        <f>Tabla2[[#This Row],[CELULAR]]</f>
        <v>993203721</v>
      </c>
      <c r="K3" s="3" t="str">
        <f>Tabla2[[#This Row],[MARCA ]]</f>
        <v>CRML</v>
      </c>
      <c r="L3" s="3">
        <v>202515</v>
      </c>
      <c r="M3" s="3">
        <f>Tabla2[[#This Row],[CANT UNI]]</f>
        <v>1</v>
      </c>
      <c r="N3" s="3" t="s">
        <v>33</v>
      </c>
    </row>
    <row r="4" spans="2:14" x14ac:dyDescent="0.25">
      <c r="B4" s="3">
        <f>Tabla2[[#This Row],[DNI]]</f>
        <v>40126447</v>
      </c>
      <c r="C4" s="3">
        <f>Tabla2[[#This Row],[ZONA]]</f>
        <v>201116</v>
      </c>
      <c r="D4" s="3" t="str">
        <f>Tabla2[[#This Row],[DZ]]</f>
        <v>KARINA IVETTE CHUMPITAZ MOSSELLI</v>
      </c>
      <c r="E4" s="3" t="str">
        <f>Tabla2[[#This Row],[DEPARTAMENTO]]</f>
        <v>LIMA</v>
      </c>
      <c r="F4" s="3" t="str">
        <f>Tabla2[[#This Row],[PROVINCIA]]</f>
        <v>LIMA</v>
      </c>
      <c r="G4" s="3" t="str">
        <f>Tabla2[[#This Row],[DISTRITO]]</f>
        <v>VILLA EL SALVADOR</v>
      </c>
      <c r="H4" s="3" t="str">
        <f>Tabla2[[#This Row],[MP]]</f>
        <v>I</v>
      </c>
      <c r="I4" s="3" t="str">
        <f>Tabla2[[#This Row],[DIRECCION]]</f>
        <v>ASOC. LA CONCORDIA, MZ. B, PARCELA 5A, NAVE A-1 - ALDEA 11</v>
      </c>
      <c r="J4" s="3">
        <f>Tabla2[[#This Row],[CELULAR]]</f>
        <v>993203721</v>
      </c>
      <c r="K4" s="3" t="str">
        <f>Tabla2[[#This Row],[MARCA ]]</f>
        <v>CRML</v>
      </c>
      <c r="L4" s="3">
        <v>202515</v>
      </c>
      <c r="M4" s="3">
        <f>Tabla2[[#This Row],[CANT UNI]]</f>
        <v>1</v>
      </c>
      <c r="N4" s="3" t="s">
        <v>33</v>
      </c>
    </row>
    <row r="5" spans="2:14" x14ac:dyDescent="0.25">
      <c r="B5" s="3">
        <f>Tabla2[[#This Row],[DNI]]</f>
        <v>40126447</v>
      </c>
      <c r="C5" s="3">
        <f>Tabla2[[#This Row],[ZONA]]</f>
        <v>201116</v>
      </c>
      <c r="D5" s="3" t="str">
        <f>Tabla2[[#This Row],[DZ]]</f>
        <v>KARINA IVETTE CHUMPITAZ MOSSELLI</v>
      </c>
      <c r="E5" s="3" t="str">
        <f>Tabla2[[#This Row],[DEPARTAMENTO]]</f>
        <v>LIMA</v>
      </c>
      <c r="F5" s="3" t="str">
        <f>Tabla2[[#This Row],[PROVINCIA]]</f>
        <v>LIMA</v>
      </c>
      <c r="G5" s="3" t="str">
        <f>Tabla2[[#This Row],[DISTRITO]]</f>
        <v>VILLA EL SALVADOR</v>
      </c>
      <c r="H5" s="3" t="str">
        <f>Tabla2[[#This Row],[MP]]</f>
        <v>I</v>
      </c>
      <c r="I5" s="3" t="str">
        <f>Tabla2[[#This Row],[DIRECCION]]</f>
        <v>ASOC. LA CONCORDIA, MZ. B, PARCELA 5A, NAVE A-1 - ALDEA 12</v>
      </c>
      <c r="J5" s="3">
        <f>Tabla2[[#This Row],[CELULAR]]</f>
        <v>993203721</v>
      </c>
      <c r="K5" s="3" t="str">
        <f>Tabla2[[#This Row],[MARCA ]]</f>
        <v>CRML</v>
      </c>
      <c r="L5" s="3">
        <v>202515</v>
      </c>
      <c r="M5" s="3">
        <f>Tabla2[[#This Row],[CANT UNI]]</f>
        <v>1</v>
      </c>
      <c r="N5" s="3" t="s">
        <v>33</v>
      </c>
    </row>
    <row r="6" spans="2:14" x14ac:dyDescent="0.25">
      <c r="B6" s="3">
        <f>Tabla2[[#This Row],[DNI]]</f>
        <v>41896903</v>
      </c>
      <c r="C6" s="3">
        <f>Tabla2[[#This Row],[ZONA]]</f>
        <v>202202</v>
      </c>
      <c r="D6" s="3" t="str">
        <f>Tabla2[[#This Row],[DZ]]</f>
        <v>PATRICIA CELESTE CIEZA VASQUEZ</v>
      </c>
      <c r="E6" s="3" t="str">
        <f>Tabla2[[#This Row],[DEPARTAMENTO]]</f>
        <v>LAMBAYEQUE</v>
      </c>
      <c r="F6" s="3" t="str">
        <f>Tabla2[[#This Row],[PROVINCIA]]</f>
        <v>CHICLAYO</v>
      </c>
      <c r="G6" s="3" t="str">
        <f>Tabla2[[#This Row],[DISTRITO]]</f>
        <v>LA VICTORIA</v>
      </c>
      <c r="H6" s="3" t="str">
        <f>Tabla2[[#This Row],[MP]]</f>
        <v>D</v>
      </c>
      <c r="I6" s="3" t="str">
        <f>Tabla2[[#This Row],[DIRECCION]]</f>
        <v>CALLE EL AYLLU # 290 INTERIOR 22</v>
      </c>
      <c r="J6" s="3">
        <f>Tabla2[[#This Row],[CELULAR]]</f>
        <v>941380170</v>
      </c>
      <c r="K6" s="3" t="str">
        <f>Tabla2[[#This Row],[MARCA ]]</f>
        <v>CRML</v>
      </c>
      <c r="L6" s="3">
        <v>202515</v>
      </c>
      <c r="M6" s="3">
        <f>Tabla2[[#This Row],[CANT UNI]]</f>
        <v>1</v>
      </c>
      <c r="N6" s="3" t="s">
        <v>33</v>
      </c>
    </row>
    <row r="7" spans="2:14" x14ac:dyDescent="0.25">
      <c r="B7" s="3">
        <f>Tabla2[[#This Row],[DNI]]</f>
        <v>41896903</v>
      </c>
      <c r="C7" s="3">
        <f>Tabla2[[#This Row],[ZONA]]</f>
        <v>202202</v>
      </c>
      <c r="D7" s="3" t="str">
        <f>Tabla2[[#This Row],[DZ]]</f>
        <v>PATRICIA CELESTE CIEZA VASQUEZ</v>
      </c>
      <c r="E7" s="3" t="str">
        <f>Tabla2[[#This Row],[DEPARTAMENTO]]</f>
        <v>LAMBAYEQUE</v>
      </c>
      <c r="F7" s="3" t="str">
        <f>Tabla2[[#This Row],[PROVINCIA]]</f>
        <v>CHICLAYO</v>
      </c>
      <c r="G7" s="3" t="str">
        <f>Tabla2[[#This Row],[DISTRITO]]</f>
        <v>LA VICTORIA</v>
      </c>
      <c r="H7" s="3" t="str">
        <f>Tabla2[[#This Row],[MP]]</f>
        <v>D</v>
      </c>
      <c r="I7" s="3" t="str">
        <f>Tabla2[[#This Row],[DIRECCION]]</f>
        <v>CALLE EL AYLLU # 290 INTERIOR 22</v>
      </c>
      <c r="J7" s="3">
        <f>Tabla2[[#This Row],[CELULAR]]</f>
        <v>941380170</v>
      </c>
      <c r="K7" s="3" t="str">
        <f>Tabla2[[#This Row],[MARCA ]]</f>
        <v>CRML</v>
      </c>
      <c r="L7" s="3">
        <v>202515</v>
      </c>
      <c r="M7" s="3">
        <f>Tabla2[[#This Row],[CANT UNI]]</f>
        <v>1</v>
      </c>
      <c r="N7" s="3" t="s">
        <v>33</v>
      </c>
    </row>
    <row r="8" spans="2:14" x14ac:dyDescent="0.25">
      <c r="B8" s="3">
        <f>Tabla2[[#This Row],[DNI]]</f>
        <v>41896903</v>
      </c>
      <c r="C8" s="3">
        <f>Tabla2[[#This Row],[ZONA]]</f>
        <v>202202</v>
      </c>
      <c r="D8" s="3" t="str">
        <f>Tabla2[[#This Row],[DZ]]</f>
        <v>PATRICIA CELESTE CIEZA VASQUEZ</v>
      </c>
      <c r="E8" s="3" t="str">
        <f>Tabla2[[#This Row],[DEPARTAMENTO]]</f>
        <v>LAMBAYEQUE</v>
      </c>
      <c r="F8" s="3" t="str">
        <f>Tabla2[[#This Row],[PROVINCIA]]</f>
        <v>CHICLAYO</v>
      </c>
      <c r="G8" s="3" t="str">
        <f>Tabla2[[#This Row],[DISTRITO]]</f>
        <v>LA VICTORIA</v>
      </c>
      <c r="H8" s="3" t="str">
        <f>Tabla2[[#This Row],[MP]]</f>
        <v>D</v>
      </c>
      <c r="I8" s="3" t="str">
        <f>Tabla2[[#This Row],[DIRECCION]]</f>
        <v>CALLE EL AYLLU # 290 INTERIOR 22</v>
      </c>
      <c r="J8" s="3">
        <f>Tabla2[[#This Row],[CELULAR]]</f>
        <v>941380170</v>
      </c>
      <c r="K8" s="3" t="str">
        <f>Tabla2[[#This Row],[MARCA ]]</f>
        <v>CRML</v>
      </c>
      <c r="L8" s="3">
        <v>202515</v>
      </c>
      <c r="M8" s="3">
        <f>Tabla2[[#This Row],[CANT UNI]]</f>
        <v>1</v>
      </c>
      <c r="N8" s="3" t="s">
        <v>33</v>
      </c>
    </row>
    <row r="9" spans="2:14" x14ac:dyDescent="0.25">
      <c r="B9" s="3">
        <f>Tabla2[[#This Row],[DNI]]</f>
        <v>40458698</v>
      </c>
      <c r="C9" s="3">
        <f>Tabla2[[#This Row],[ZONA]]</f>
        <v>101116</v>
      </c>
      <c r="D9" s="3" t="str">
        <f>Tabla2[[#This Row],[DZ]]</f>
        <v>ROXANA CAROLINA RODRIGUEZ TORRES</v>
      </c>
      <c r="E9" s="3" t="str">
        <f>Tabla2[[#This Row],[DEPARTAMENTO]]</f>
        <v>LIMA</v>
      </c>
      <c r="F9" s="3" t="str">
        <f>Tabla2[[#This Row],[PROVINCIA]]</f>
        <v>LIMA</v>
      </c>
      <c r="G9" s="3" t="str">
        <f>Tabla2[[#This Row],[DISTRITO]]</f>
        <v>ATE</v>
      </c>
      <c r="H9" s="3" t="str">
        <f>Tabla2[[#This Row],[MP]]</f>
        <v>I</v>
      </c>
      <c r="I9" s="3" t="str">
        <f>Tabla2[[#This Row],[DIRECCION]]</f>
        <v>CALLE ANDRES BELLO, MZ C LT 34 URB SANTA RAQUEL, ATE</v>
      </c>
      <c r="J9" s="3">
        <f>Tabla2[[#This Row],[CELULAR]]</f>
        <v>941381363</v>
      </c>
      <c r="K9" s="3" t="str">
        <f>Tabla2[[#This Row],[MARCA ]]</f>
        <v>PCFK</v>
      </c>
      <c r="L9" s="3">
        <v>202515</v>
      </c>
      <c r="M9" s="3">
        <f>Tabla2[[#This Row],[CANT UNI]]</f>
        <v>1</v>
      </c>
      <c r="N9" s="3" t="s">
        <v>33</v>
      </c>
    </row>
    <row r="10" spans="2:14" x14ac:dyDescent="0.25">
      <c r="B10" s="3">
        <f>Tabla2[[#This Row],[DNI]]</f>
        <v>40458698</v>
      </c>
      <c r="C10" s="3">
        <f>Tabla2[[#This Row],[ZONA]]</f>
        <v>101116</v>
      </c>
      <c r="D10" s="3" t="str">
        <f>Tabla2[[#This Row],[DZ]]</f>
        <v>ROXANA CAROLINA RODRIGUEZ TORRES</v>
      </c>
      <c r="E10" s="3" t="str">
        <f>Tabla2[[#This Row],[DEPARTAMENTO]]</f>
        <v>LIMA</v>
      </c>
      <c r="F10" s="3" t="str">
        <f>Tabla2[[#This Row],[PROVINCIA]]</f>
        <v>LIMA</v>
      </c>
      <c r="G10" s="3" t="str">
        <f>Tabla2[[#This Row],[DISTRITO]]</f>
        <v>ATE</v>
      </c>
      <c r="H10" s="3" t="str">
        <f>Tabla2[[#This Row],[MP]]</f>
        <v>I</v>
      </c>
      <c r="I10" s="3" t="str">
        <f>Tabla2[[#This Row],[DIRECCION]]</f>
        <v>CALLE ANDRES BELLO, MZ C LT 34 URB SANTA RAQUEL, ATE</v>
      </c>
      <c r="J10" s="3">
        <f>Tabla2[[#This Row],[CELULAR]]</f>
        <v>941381363</v>
      </c>
      <c r="K10" s="3" t="str">
        <f>Tabla2[[#This Row],[MARCA ]]</f>
        <v>PCFK</v>
      </c>
      <c r="L10" s="3">
        <v>202515</v>
      </c>
      <c r="M10" s="3">
        <f>Tabla2[[#This Row],[CANT UNI]]</f>
        <v>1</v>
      </c>
      <c r="N10" s="3" t="s">
        <v>33</v>
      </c>
    </row>
    <row r="11" spans="2:14" x14ac:dyDescent="0.25">
      <c r="B11" s="3">
        <f>Tabla2[[#This Row],[DNI]]</f>
        <v>40458698</v>
      </c>
      <c r="C11" s="3">
        <f>Tabla2[[#This Row],[ZONA]]</f>
        <v>101116</v>
      </c>
      <c r="D11" s="3" t="str">
        <f>Tabla2[[#This Row],[DZ]]</f>
        <v>ROXANA CAROLINA RODRIGUEZ TORRES</v>
      </c>
      <c r="E11" s="3" t="str">
        <f>Tabla2[[#This Row],[DEPARTAMENTO]]</f>
        <v>LIMA</v>
      </c>
      <c r="F11" s="3" t="str">
        <f>Tabla2[[#This Row],[PROVINCIA]]</f>
        <v>LIMA</v>
      </c>
      <c r="G11" s="3" t="str">
        <f>Tabla2[[#This Row],[DISTRITO]]</f>
        <v>ATE</v>
      </c>
      <c r="H11" s="3" t="str">
        <f>Tabla2[[#This Row],[MP]]</f>
        <v>I</v>
      </c>
      <c r="I11" s="3" t="str">
        <f>Tabla2[[#This Row],[DIRECCION]]</f>
        <v>CALLE ANDRES BELLO, MZ C LT 34 URB SANTA RAQUEL, ATE</v>
      </c>
      <c r="J11" s="3">
        <f>Tabla2[[#This Row],[CELULAR]]</f>
        <v>941381363</v>
      </c>
      <c r="K11" s="3" t="str">
        <f>Tabla2[[#This Row],[MARCA ]]</f>
        <v>PCFK</v>
      </c>
      <c r="L11" s="3">
        <v>202515</v>
      </c>
      <c r="M11" s="3">
        <f>Tabla2[[#This Row],[CANT UNI]]</f>
        <v>1</v>
      </c>
      <c r="N11" s="3" t="s">
        <v>33</v>
      </c>
    </row>
    <row r="12" spans="2:14" x14ac:dyDescent="0.25">
      <c r="B12" s="3">
        <f>Tabla2[[#This Row],[DNI]]</f>
        <v>45484468</v>
      </c>
      <c r="C12" s="3">
        <f>Tabla2[[#This Row],[ZONA]]</f>
        <v>102202</v>
      </c>
      <c r="D12" s="3" t="str">
        <f>Tabla2[[#This Row],[DZ]]</f>
        <v>KRIZIA COSMOPOLIS POL</v>
      </c>
      <c r="E12" s="3" t="str">
        <f>Tabla2[[#This Row],[DEPARTAMENTO]]</f>
        <v>LAMBAYEQUE</v>
      </c>
      <c r="F12" s="3" t="str">
        <f>Tabla2[[#This Row],[PROVINCIA]]</f>
        <v>CHICLAYO</v>
      </c>
      <c r="G12" s="3" t="str">
        <f>Tabla2[[#This Row],[DISTRITO]]</f>
        <v>CHICLAYO</v>
      </c>
      <c r="H12" s="3" t="str">
        <f>Tabla2[[#This Row],[MP]]</f>
        <v>D</v>
      </c>
      <c r="I12" s="3" t="str">
        <f>Tabla2[[#This Row],[DIRECCION]]</f>
        <v>AV ELVIRA GARCIA 920 DPTO 704 C CONDOMINIO SANTA ELVIRA</v>
      </c>
      <c r="J12" s="3">
        <f>Tabla2[[#This Row],[CELULAR]]</f>
        <v>963361059</v>
      </c>
      <c r="K12" s="3" t="str">
        <f>Tabla2[[#This Row],[MARCA ]]</f>
        <v>PCFK</v>
      </c>
      <c r="L12" s="3">
        <v>202515</v>
      </c>
      <c r="M12" s="3">
        <f>Tabla2[[#This Row],[CANT UNI]]</f>
        <v>1</v>
      </c>
      <c r="N12" s="3" t="s">
        <v>33</v>
      </c>
    </row>
    <row r="13" spans="2:14" x14ac:dyDescent="0.25">
      <c r="B13" s="3">
        <f>Tabla2[[#This Row],[DNI]]</f>
        <v>45484468</v>
      </c>
      <c r="C13" s="3">
        <f>Tabla2[[#This Row],[ZONA]]</f>
        <v>102202</v>
      </c>
      <c r="D13" s="3" t="str">
        <f>Tabla2[[#This Row],[DZ]]</f>
        <v>KRIZIA COSMOPOLIS POL</v>
      </c>
      <c r="E13" s="3" t="str">
        <f>Tabla2[[#This Row],[DEPARTAMENTO]]</f>
        <v>LAMBAYEQUE</v>
      </c>
      <c r="F13" s="3" t="str">
        <f>Tabla2[[#This Row],[PROVINCIA]]</f>
        <v>CHICLAYO</v>
      </c>
      <c r="G13" s="3" t="str">
        <f>Tabla2[[#This Row],[DISTRITO]]</f>
        <v>CHICLAYO</v>
      </c>
      <c r="H13" s="3" t="str">
        <f>Tabla2[[#This Row],[MP]]</f>
        <v>D</v>
      </c>
      <c r="I13" s="3" t="str">
        <f>Tabla2[[#This Row],[DIRECCION]]</f>
        <v>AV ELVIRA GARCIA 920 DPTO 704 C CONDOMINIO SANTA ELVIRA</v>
      </c>
      <c r="J13" s="3">
        <f>Tabla2[[#This Row],[CELULAR]]</f>
        <v>963361059</v>
      </c>
      <c r="K13" s="3" t="str">
        <f>Tabla2[[#This Row],[MARCA ]]</f>
        <v>PCFK</v>
      </c>
      <c r="L13" s="3">
        <v>202515</v>
      </c>
      <c r="M13" s="3">
        <f>Tabla2[[#This Row],[CANT UNI]]</f>
        <v>1</v>
      </c>
      <c r="N13" s="3" t="s">
        <v>33</v>
      </c>
    </row>
    <row r="14" spans="2:14" x14ac:dyDescent="0.25">
      <c r="B14" s="3">
        <f>Tabla2[[#This Row],[DNI]]</f>
        <v>45484468</v>
      </c>
      <c r="C14" s="3">
        <f>Tabla2[[#This Row],[ZONA]]</f>
        <v>102202</v>
      </c>
      <c r="D14" s="3" t="str">
        <f>Tabla2[[#This Row],[DZ]]</f>
        <v>KRIZIA COSMOPOLIS POL</v>
      </c>
      <c r="E14" s="3" t="str">
        <f>Tabla2[[#This Row],[DEPARTAMENTO]]</f>
        <v>LAMBAYEQUE</v>
      </c>
      <c r="F14" s="3" t="str">
        <f>Tabla2[[#This Row],[PROVINCIA]]</f>
        <v>CHICLAYO</v>
      </c>
      <c r="G14" s="3" t="str">
        <f>Tabla2[[#This Row],[DISTRITO]]</f>
        <v>CHICLAYO</v>
      </c>
      <c r="H14" s="3" t="str">
        <f>Tabla2[[#This Row],[MP]]</f>
        <v>D</v>
      </c>
      <c r="I14" s="3" t="str">
        <f>Tabla2[[#This Row],[DIRECCION]]</f>
        <v>AV ELVIRA GARCIA 920 DPTO 704 C CONDOMINIO SANTA ELVIRA</v>
      </c>
      <c r="J14" s="3">
        <f>Tabla2[[#This Row],[CELULAR]]</f>
        <v>963361059</v>
      </c>
      <c r="K14" s="3" t="str">
        <f>Tabla2[[#This Row],[MARCA ]]</f>
        <v>PCFK</v>
      </c>
      <c r="L14" s="3">
        <v>202515</v>
      </c>
      <c r="M14" s="3">
        <f>Tabla2[[#This Row],[CANT UNI]]</f>
        <v>1</v>
      </c>
      <c r="N14" s="3" t="s">
        <v>33</v>
      </c>
    </row>
    <row r="15" spans="2:14" x14ac:dyDescent="0.25">
      <c r="B15" s="3">
        <f>Tabla2[[#This Row],[DNI]]</f>
        <v>25856890</v>
      </c>
      <c r="C15" s="3">
        <f>Tabla2[[#This Row],[ZONA]]</f>
        <v>201103</v>
      </c>
      <c r="D15" s="3" t="str">
        <f>Tabla2[[#This Row],[DZ]]</f>
        <v>VERONICA LEONOR PONCE DE LEON MACIAS</v>
      </c>
      <c r="E15" s="3" t="str">
        <f>Tabla2[[#This Row],[DEPARTAMENTO]]</f>
        <v>LIMA</v>
      </c>
      <c r="F15" s="3" t="str">
        <f>Tabla2[[#This Row],[PROVINCIA]]</f>
        <v>CALLAO</v>
      </c>
      <c r="G15" s="3" t="str">
        <f>Tabla2[[#This Row],[DISTRITO]]</f>
        <v>LA PERLA</v>
      </c>
      <c r="H15" s="3" t="str">
        <f>Tabla2[[#This Row],[MP]]</f>
        <v>J</v>
      </c>
      <c r="I15" s="3" t="str">
        <f>Tabla2[[#This Row],[DIRECCION]]</f>
        <v>JR. BRASIL 772 LA PERLA</v>
      </c>
      <c r="J15" s="3">
        <f>Tabla2[[#This Row],[CELULAR]]</f>
        <v>961296756</v>
      </c>
      <c r="K15" s="3" t="str">
        <f>Tabla2[[#This Row],[MARCA ]]</f>
        <v>CRML</v>
      </c>
      <c r="L15" s="3">
        <v>202515</v>
      </c>
      <c r="M15" s="3">
        <f>Tabla2[[#This Row],[CANT UNI]]</f>
        <v>1</v>
      </c>
    </row>
  </sheetData>
  <conditionalFormatting sqref="D3:D15">
    <cfRule type="duplicateValues" dxfId="0" priority="41"/>
  </conditionalFormatting>
  <pageMargins left="0.7" right="0.7" top="0.75" bottom="0.75" header="0.3" footer="0.3"/>
  <customProperties>
    <customPr name="_pios_id" r:id="rId1"/>
  </customProperties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2.8.100.92864</Revision>
</Application>
</file>

<file path=customXml/itemProps1.xml><?xml version="1.0" encoding="utf-8"?>
<ds:datastoreItem xmlns:ds="http://schemas.openxmlformats.org/officeDocument/2006/customXml" ds:itemID="{8B6418E4-B6BB-4CBB-9B36-6A3AF156F25C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 CATALOGOS </vt:lpstr>
      <vt:lpstr>PREMIOS VARIOS </vt:lpstr>
      <vt:lpstr>ETIQUETA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Enrique Olivares Salinas</dc:creator>
  <cp:lastModifiedBy>Luis Alberto Pinto Chumpitaz</cp:lastModifiedBy>
  <dcterms:created xsi:type="dcterms:W3CDTF">2024-02-27T16:41:53Z</dcterms:created>
  <dcterms:modified xsi:type="dcterms:W3CDTF">2025-09-18T14:29:27Z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